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 firstSheet="1" activeTab="4"/>
  </bookViews>
  <sheets>
    <sheet name="общий" sheetId="1" r:id="rId1"/>
    <sheet name="календ." sheetId="2" r:id="rId2"/>
    <sheet name="1курс" sheetId="3" r:id="rId3"/>
    <sheet name="2 курс" sheetId="4" r:id="rId4"/>
    <sheet name="3 курс" sheetId="5" r:id="rId5"/>
    <sheet name="4курс" sheetId="6" r:id="rId6"/>
    <sheet name="лист 7" sheetId="7" r:id="rId7"/>
    <sheet name="1кур заоч." sheetId="8" r:id="rId8"/>
    <sheet name="2 курс заоч." sheetId="9" r:id="rId9"/>
    <sheet name="Лист1" sheetId="10" r:id="rId10"/>
    <sheet name="кален. з.о" sheetId="11" r:id="rId11"/>
    <sheet name="Лист2" sheetId="12" r:id="rId12"/>
    <sheet name="Лист3" sheetId="13" r:id="rId13"/>
    <sheet name="Лист4" sheetId="14" r:id="rId14"/>
  </sheets>
  <calcPr calcId="124519"/>
</workbook>
</file>

<file path=xl/calcChain.xml><?xml version="1.0" encoding="utf-8"?>
<calcChain xmlns="http://schemas.openxmlformats.org/spreadsheetml/2006/main">
  <c r="S12" i="5"/>
  <c r="P34" i="13"/>
  <c r="J34"/>
  <c r="P33"/>
  <c r="J33"/>
  <c r="P32"/>
  <c r="J32"/>
  <c r="P31"/>
  <c r="J31"/>
  <c r="H31"/>
  <c r="P30"/>
  <c r="J30"/>
  <c r="P29"/>
  <c r="J29"/>
  <c r="P28"/>
  <c r="J28"/>
  <c r="U27"/>
  <c r="T27"/>
  <c r="S27"/>
  <c r="R27"/>
  <c r="Q27"/>
  <c r="O27"/>
  <c r="N27"/>
  <c r="M27"/>
  <c r="L27"/>
  <c r="K27"/>
  <c r="I27"/>
  <c r="H27"/>
  <c r="G27"/>
  <c r="F27"/>
  <c r="E27"/>
  <c r="D27"/>
  <c r="C27"/>
  <c r="P26"/>
  <c r="P25"/>
  <c r="J24"/>
  <c r="P23"/>
  <c r="P21"/>
  <c r="P19"/>
  <c r="J17"/>
  <c r="P15"/>
  <c r="P13"/>
  <c r="D10"/>
  <c r="C10"/>
  <c r="R30" i="12"/>
  <c r="P30" s="1"/>
  <c r="J30"/>
  <c r="P28"/>
  <c r="L28"/>
  <c r="P25"/>
  <c r="P24"/>
  <c r="P21"/>
  <c r="D11"/>
  <c r="D32" s="1"/>
  <c r="C11"/>
  <c r="C32" s="1"/>
  <c r="P32" i="8"/>
  <c r="I32"/>
  <c r="L23" i="9"/>
  <c r="J23" s="1"/>
  <c r="P19"/>
  <c r="P34"/>
  <c r="J34"/>
  <c r="G34"/>
  <c r="F34"/>
  <c r="P32"/>
  <c r="J32"/>
  <c r="G32"/>
  <c r="P30"/>
  <c r="J30"/>
  <c r="P24"/>
  <c r="G18"/>
  <c r="U35"/>
  <c r="Q16"/>
  <c r="Q35" s="1"/>
  <c r="O16"/>
  <c r="O35" s="1"/>
  <c r="K16"/>
  <c r="K35" s="1"/>
  <c r="E35"/>
  <c r="D35"/>
  <c r="C16"/>
  <c r="C35" s="1"/>
  <c r="D35" i="13" l="1"/>
  <c r="C35"/>
  <c r="J27"/>
  <c r="P27"/>
  <c r="J28" i="12"/>
  <c r="R16" i="9"/>
  <c r="R35" s="1"/>
  <c r="P16"/>
  <c r="P35" s="1"/>
  <c r="I16"/>
  <c r="I35" s="1"/>
  <c r="J35"/>
  <c r="L27" i="8"/>
  <c r="J27" s="1"/>
  <c r="P31"/>
  <c r="P30" s="1"/>
  <c r="J31"/>
  <c r="J30" s="1"/>
  <c r="U30"/>
  <c r="T30"/>
  <c r="S30"/>
  <c r="Q30"/>
  <c r="O30"/>
  <c r="N30"/>
  <c r="M30"/>
  <c r="L30"/>
  <c r="K30"/>
  <c r="I30"/>
  <c r="H30"/>
  <c r="G30"/>
  <c r="E30"/>
  <c r="D30"/>
  <c r="C30"/>
  <c r="P24"/>
  <c r="I14"/>
  <c r="P23"/>
  <c r="L16"/>
  <c r="J16" s="1"/>
  <c r="C14"/>
  <c r="R30" l="1"/>
  <c r="P34" i="6"/>
  <c r="J34"/>
  <c r="P33"/>
  <c r="J33"/>
  <c r="P32"/>
  <c r="J32"/>
  <c r="P31"/>
  <c r="J31"/>
  <c r="H31"/>
  <c r="P30"/>
  <c r="J30"/>
  <c r="P29"/>
  <c r="J29"/>
  <c r="P28"/>
  <c r="J28"/>
  <c r="U27"/>
  <c r="T27"/>
  <c r="S27"/>
  <c r="R27"/>
  <c r="Q27"/>
  <c r="O27"/>
  <c r="N27"/>
  <c r="M27"/>
  <c r="L27"/>
  <c r="K27"/>
  <c r="I27"/>
  <c r="H27"/>
  <c r="G27"/>
  <c r="F27"/>
  <c r="E27"/>
  <c r="D27"/>
  <c r="C27"/>
  <c r="P26"/>
  <c r="L26"/>
  <c r="J26" s="1"/>
  <c r="I26"/>
  <c r="H26"/>
  <c r="G26"/>
  <c r="P25"/>
  <c r="L25"/>
  <c r="J25" s="1"/>
  <c r="I25"/>
  <c r="H25"/>
  <c r="G25"/>
  <c r="R24"/>
  <c r="P24" s="1"/>
  <c r="J24"/>
  <c r="I24"/>
  <c r="H24"/>
  <c r="G24"/>
  <c r="F24"/>
  <c r="P23"/>
  <c r="L23"/>
  <c r="J23" s="1"/>
  <c r="I23"/>
  <c r="H23"/>
  <c r="G23"/>
  <c r="R22"/>
  <c r="P22" s="1"/>
  <c r="L22"/>
  <c r="J22" s="1"/>
  <c r="I22"/>
  <c r="H22"/>
  <c r="G22"/>
  <c r="P21"/>
  <c r="L21"/>
  <c r="J21" s="1"/>
  <c r="I21"/>
  <c r="H21"/>
  <c r="G21"/>
  <c r="R20"/>
  <c r="P20" s="1"/>
  <c r="L20"/>
  <c r="J20" s="1"/>
  <c r="I20"/>
  <c r="H20"/>
  <c r="G20"/>
  <c r="P19"/>
  <c r="L19"/>
  <c r="J19" s="1"/>
  <c r="I19"/>
  <c r="H19"/>
  <c r="G19"/>
  <c r="R18"/>
  <c r="P18" s="1"/>
  <c r="L18"/>
  <c r="J18" s="1"/>
  <c r="I18"/>
  <c r="H18"/>
  <c r="G18"/>
  <c r="R17"/>
  <c r="P17" s="1"/>
  <c r="J17"/>
  <c r="I17"/>
  <c r="H17"/>
  <c r="G17"/>
  <c r="R16"/>
  <c r="P16" s="1"/>
  <c r="L16"/>
  <c r="J16" s="1"/>
  <c r="I16"/>
  <c r="H16"/>
  <c r="G16"/>
  <c r="P15"/>
  <c r="L15"/>
  <c r="J15" s="1"/>
  <c r="I15"/>
  <c r="H15"/>
  <c r="G15"/>
  <c r="R14"/>
  <c r="P14" s="1"/>
  <c r="L14"/>
  <c r="J14" s="1"/>
  <c r="I14"/>
  <c r="H14"/>
  <c r="G14"/>
  <c r="P13"/>
  <c r="L13"/>
  <c r="F13" s="1"/>
  <c r="I13"/>
  <c r="H13"/>
  <c r="G13"/>
  <c r="R12"/>
  <c r="P12" s="1"/>
  <c r="L12"/>
  <c r="F12" s="1"/>
  <c r="I12"/>
  <c r="H12"/>
  <c r="G12"/>
  <c r="R11"/>
  <c r="P11" s="1"/>
  <c r="L11"/>
  <c r="F11" s="1"/>
  <c r="J11"/>
  <c r="I11"/>
  <c r="H11"/>
  <c r="H10" s="1"/>
  <c r="G11"/>
  <c r="U10"/>
  <c r="T10"/>
  <c r="S10"/>
  <c r="Q10"/>
  <c r="O10"/>
  <c r="N10"/>
  <c r="M10"/>
  <c r="K10"/>
  <c r="E10"/>
  <c r="D10"/>
  <c r="C10"/>
  <c r="U11" i="5"/>
  <c r="T11"/>
  <c r="S11"/>
  <c r="Q11"/>
  <c r="O11"/>
  <c r="N11"/>
  <c r="M11"/>
  <c r="K11"/>
  <c r="E11"/>
  <c r="D11"/>
  <c r="C11"/>
  <c r="P30" i="4"/>
  <c r="J30"/>
  <c r="G30"/>
  <c r="F30"/>
  <c r="P29"/>
  <c r="J29"/>
  <c r="G29"/>
  <c r="F29"/>
  <c r="P28"/>
  <c r="L28"/>
  <c r="J28" s="1"/>
  <c r="I28"/>
  <c r="H28"/>
  <c r="G28"/>
  <c r="R27"/>
  <c r="P27" s="1"/>
  <c r="J27"/>
  <c r="I27"/>
  <c r="H27"/>
  <c r="G27"/>
  <c r="R26"/>
  <c r="P26" s="1"/>
  <c r="L26"/>
  <c r="J26" s="1"/>
  <c r="I26"/>
  <c r="H26"/>
  <c r="G26"/>
  <c r="R25"/>
  <c r="P25" s="1"/>
  <c r="L25"/>
  <c r="J25" s="1"/>
  <c r="I25"/>
  <c r="H25"/>
  <c r="G25"/>
  <c r="R24"/>
  <c r="P24" s="1"/>
  <c r="L24"/>
  <c r="J24" s="1"/>
  <c r="I24"/>
  <c r="H24"/>
  <c r="G24"/>
  <c r="R23"/>
  <c r="P23" s="1"/>
  <c r="L23"/>
  <c r="J23" s="1"/>
  <c r="I23"/>
  <c r="H23"/>
  <c r="G23"/>
  <c r="R22"/>
  <c r="P22" s="1"/>
  <c r="L22"/>
  <c r="J22" s="1"/>
  <c r="H22"/>
  <c r="R21"/>
  <c r="P21" s="1"/>
  <c r="L21"/>
  <c r="J21" s="1"/>
  <c r="I21"/>
  <c r="H21"/>
  <c r="G21"/>
  <c r="P20"/>
  <c r="L20"/>
  <c r="J20" s="1"/>
  <c r="I20"/>
  <c r="H20"/>
  <c r="G20"/>
  <c r="R19"/>
  <c r="P19" s="1"/>
  <c r="L19"/>
  <c r="J19" s="1"/>
  <c r="I19"/>
  <c r="H19"/>
  <c r="G19"/>
  <c r="R18"/>
  <c r="P18" s="1"/>
  <c r="L18"/>
  <c r="J18" s="1"/>
  <c r="I18"/>
  <c r="H18"/>
  <c r="G18"/>
  <c r="R17"/>
  <c r="P17" s="1"/>
  <c r="J17"/>
  <c r="I17"/>
  <c r="H17"/>
  <c r="G17"/>
  <c r="R16"/>
  <c r="P16" s="1"/>
  <c r="J16"/>
  <c r="I16"/>
  <c r="H16"/>
  <c r="G16"/>
  <c r="F16"/>
  <c r="P15"/>
  <c r="L15"/>
  <c r="J15" s="1"/>
  <c r="I15"/>
  <c r="H15"/>
  <c r="G15"/>
  <c r="R14"/>
  <c r="P14" s="1"/>
  <c r="J14"/>
  <c r="I14"/>
  <c r="H14"/>
  <c r="G14"/>
  <c r="F14"/>
  <c r="R13"/>
  <c r="P13" s="1"/>
  <c r="L13"/>
  <c r="J13" s="1"/>
  <c r="I13"/>
  <c r="H13"/>
  <c r="G13"/>
  <c r="U12"/>
  <c r="U31" s="1"/>
  <c r="T12"/>
  <c r="T31" s="1"/>
  <c r="S12"/>
  <c r="S31" s="1"/>
  <c r="Q12"/>
  <c r="Q31" s="1"/>
  <c r="O12"/>
  <c r="O31" s="1"/>
  <c r="N12"/>
  <c r="N31" s="1"/>
  <c r="M12"/>
  <c r="M31" s="1"/>
  <c r="K12"/>
  <c r="K31" s="1"/>
  <c r="E12"/>
  <c r="E31" s="1"/>
  <c r="D12"/>
  <c r="D31" s="1"/>
  <c r="C12"/>
  <c r="C31" s="1"/>
  <c r="J13" i="6" l="1"/>
  <c r="J12"/>
  <c r="J11" i="5"/>
  <c r="R11"/>
  <c r="P11"/>
  <c r="R10" i="6"/>
  <c r="R35" s="1"/>
  <c r="H11" i="5"/>
  <c r="Q35" i="6"/>
  <c r="L11" i="5"/>
  <c r="S35" i="6"/>
  <c r="I11" i="5"/>
  <c r="U35" i="6"/>
  <c r="G12" i="4"/>
  <c r="G31" s="1"/>
  <c r="I12"/>
  <c r="I31" s="1"/>
  <c r="F15"/>
  <c r="H12"/>
  <c r="H31" s="1"/>
  <c r="F17"/>
  <c r="E35" i="6"/>
  <c r="K35"/>
  <c r="O35"/>
  <c r="C35"/>
  <c r="M35"/>
  <c r="L10"/>
  <c r="L35" s="1"/>
  <c r="J35" s="1"/>
  <c r="G10"/>
  <c r="G35" s="1"/>
  <c r="I10"/>
  <c r="I35" s="1"/>
  <c r="P10"/>
  <c r="F16"/>
  <c r="F17"/>
  <c r="F20"/>
  <c r="F21"/>
  <c r="F26"/>
  <c r="D35"/>
  <c r="H35"/>
  <c r="J27"/>
  <c r="N35"/>
  <c r="P27"/>
  <c r="T35"/>
  <c r="P35"/>
  <c r="J10"/>
  <c r="F14"/>
  <c r="F15"/>
  <c r="F18"/>
  <c r="F19"/>
  <c r="F22"/>
  <c r="F23"/>
  <c r="F25"/>
  <c r="G11" i="5"/>
  <c r="J12" i="4"/>
  <c r="J31" s="1"/>
  <c r="F21"/>
  <c r="F22"/>
  <c r="F23"/>
  <c r="F24"/>
  <c r="F25"/>
  <c r="F26"/>
  <c r="F27"/>
  <c r="P12"/>
  <c r="P31" s="1"/>
  <c r="L12"/>
  <c r="L31" s="1"/>
  <c r="R12"/>
  <c r="R31" s="1"/>
  <c r="F13"/>
  <c r="F18"/>
  <c r="F19"/>
  <c r="F20"/>
  <c r="F28"/>
  <c r="P33" i="3"/>
  <c r="J33"/>
  <c r="R31"/>
  <c r="F31" s="1"/>
  <c r="J31"/>
  <c r="U30"/>
  <c r="T30"/>
  <c r="S30"/>
  <c r="Q30"/>
  <c r="O30"/>
  <c r="N30"/>
  <c r="M30"/>
  <c r="L30"/>
  <c r="K30"/>
  <c r="J30"/>
  <c r="I30"/>
  <c r="H30"/>
  <c r="G30"/>
  <c r="E30"/>
  <c r="D30"/>
  <c r="C30"/>
  <c r="R29"/>
  <c r="P29"/>
  <c r="L29"/>
  <c r="J29" s="1"/>
  <c r="I29"/>
  <c r="H29"/>
  <c r="G29"/>
  <c r="F29"/>
  <c r="R28"/>
  <c r="P28"/>
  <c r="L28"/>
  <c r="J28" s="1"/>
  <c r="I28"/>
  <c r="H28"/>
  <c r="G28"/>
  <c r="F28" s="1"/>
  <c r="R27"/>
  <c r="P27" s="1"/>
  <c r="J27"/>
  <c r="I27"/>
  <c r="H27"/>
  <c r="G27"/>
  <c r="F27" s="1"/>
  <c r="R26"/>
  <c r="P26" s="1"/>
  <c r="L26"/>
  <c r="J26" s="1"/>
  <c r="I26"/>
  <c r="H26"/>
  <c r="G26"/>
  <c r="R25"/>
  <c r="P25" s="1"/>
  <c r="L25"/>
  <c r="J25" s="1"/>
  <c r="I25"/>
  <c r="H25"/>
  <c r="G25"/>
  <c r="P24"/>
  <c r="L24"/>
  <c r="J24" s="1"/>
  <c r="I24"/>
  <c r="H24"/>
  <c r="G24"/>
  <c r="P23"/>
  <c r="L23"/>
  <c r="J23" s="1"/>
  <c r="I23"/>
  <c r="H23"/>
  <c r="G23"/>
  <c r="R22"/>
  <c r="P22" s="1"/>
  <c r="L22"/>
  <c r="J22" s="1"/>
  <c r="I22"/>
  <c r="H22"/>
  <c r="G22"/>
  <c r="R21"/>
  <c r="P21" s="1"/>
  <c r="L21"/>
  <c r="J21" s="1"/>
  <c r="I21"/>
  <c r="H21"/>
  <c r="G21"/>
  <c r="R20"/>
  <c r="P20" s="1"/>
  <c r="L20"/>
  <c r="J20" s="1"/>
  <c r="I20"/>
  <c r="H20"/>
  <c r="G20"/>
  <c r="R19"/>
  <c r="P19" s="1"/>
  <c r="L19"/>
  <c r="J19" s="1"/>
  <c r="I19"/>
  <c r="H19"/>
  <c r="G19"/>
  <c r="F19" s="1"/>
  <c r="R18"/>
  <c r="P18" s="1"/>
  <c r="L18"/>
  <c r="J18" s="1"/>
  <c r="I18"/>
  <c r="H18"/>
  <c r="G18"/>
  <c r="P17"/>
  <c r="L17"/>
  <c r="J17"/>
  <c r="I17"/>
  <c r="H17"/>
  <c r="G17"/>
  <c r="R16"/>
  <c r="P16" s="1"/>
  <c r="L16"/>
  <c r="J16"/>
  <c r="I16"/>
  <c r="H16"/>
  <c r="F16" s="1"/>
  <c r="G16"/>
  <c r="R15"/>
  <c r="R14" s="1"/>
  <c r="L15"/>
  <c r="J15" s="1"/>
  <c r="I15"/>
  <c r="H15"/>
  <c r="F15" s="1"/>
  <c r="G15"/>
  <c r="U14"/>
  <c r="T14"/>
  <c r="S14"/>
  <c r="Q14"/>
  <c r="O14"/>
  <c r="N14"/>
  <c r="M14"/>
  <c r="K14"/>
  <c r="H14"/>
  <c r="E14"/>
  <c r="D14"/>
  <c r="C14"/>
  <c r="K104" i="1"/>
  <c r="I104"/>
  <c r="G104"/>
  <c r="E104"/>
  <c r="K103"/>
  <c r="I103"/>
  <c r="G103"/>
  <c r="E103"/>
  <c r="L102"/>
  <c r="K102"/>
  <c r="J102"/>
  <c r="I102"/>
  <c r="H102"/>
  <c r="G102"/>
  <c r="F102"/>
  <c r="E102"/>
  <c r="C101"/>
  <c r="C100"/>
  <c r="D90"/>
  <c r="L87"/>
  <c r="K87"/>
  <c r="K83" s="1"/>
  <c r="J87"/>
  <c r="I87"/>
  <c r="H87"/>
  <c r="G87"/>
  <c r="F87"/>
  <c r="E87"/>
  <c r="D87"/>
  <c r="C87"/>
  <c r="C83" s="1"/>
  <c r="L84"/>
  <c r="K84"/>
  <c r="J84"/>
  <c r="J83" s="1"/>
  <c r="I84"/>
  <c r="I83" s="1"/>
  <c r="H84"/>
  <c r="G84"/>
  <c r="G83" s="1"/>
  <c r="F84"/>
  <c r="F83" s="1"/>
  <c r="E84"/>
  <c r="E83" s="1"/>
  <c r="D84"/>
  <c r="C84"/>
  <c r="H83"/>
  <c r="D82"/>
  <c r="D81"/>
  <c r="D80"/>
  <c r="D79"/>
  <c r="D78"/>
  <c r="D77"/>
  <c r="D74"/>
  <c r="D73"/>
  <c r="D72"/>
  <c r="D71"/>
  <c r="D70"/>
  <c r="D69"/>
  <c r="D68"/>
  <c r="D67"/>
  <c r="L66"/>
  <c r="K66"/>
  <c r="J66"/>
  <c r="I66"/>
  <c r="H66"/>
  <c r="G66"/>
  <c r="F66"/>
  <c r="E66"/>
  <c r="C66"/>
  <c r="D64"/>
  <c r="D63"/>
  <c r="D62"/>
  <c r="D61"/>
  <c r="D60"/>
  <c r="D59"/>
  <c r="D58"/>
  <c r="D57"/>
  <c r="D56"/>
  <c r="D55"/>
  <c r="D54"/>
  <c r="D53"/>
  <c r="D52"/>
  <c r="D51"/>
  <c r="D50"/>
  <c r="D49"/>
  <c r="D48"/>
  <c r="L47"/>
  <c r="K47"/>
  <c r="J47"/>
  <c r="I47"/>
  <c r="H47"/>
  <c r="G47"/>
  <c r="F47"/>
  <c r="E47"/>
  <c r="C47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L25"/>
  <c r="K25"/>
  <c r="J25"/>
  <c r="I25"/>
  <c r="H25"/>
  <c r="G25"/>
  <c r="F25"/>
  <c r="E25"/>
  <c r="C25"/>
  <c r="D83" l="1"/>
  <c r="L83"/>
  <c r="F23" i="3"/>
  <c r="F17"/>
  <c r="F25"/>
  <c r="G46" i="1"/>
  <c r="D66"/>
  <c r="F24" i="3"/>
  <c r="F11" i="5"/>
  <c r="P15" i="3"/>
  <c r="I14"/>
  <c r="I35" s="1"/>
  <c r="F21"/>
  <c r="P31"/>
  <c r="P30" s="1"/>
  <c r="R30"/>
  <c r="R35" s="1"/>
  <c r="C46" i="1"/>
  <c r="C24" s="1"/>
  <c r="C93" s="1"/>
  <c r="G14" i="3"/>
  <c r="L14"/>
  <c r="L35" s="1"/>
  <c r="F18"/>
  <c r="F20"/>
  <c r="F22"/>
  <c r="F26"/>
  <c r="D35"/>
  <c r="G35"/>
  <c r="K35"/>
  <c r="M35"/>
  <c r="O35"/>
  <c r="Q35"/>
  <c r="S35"/>
  <c r="U35"/>
  <c r="J14"/>
  <c r="J35" s="1"/>
  <c r="C35"/>
  <c r="E35"/>
  <c r="H35"/>
  <c r="N35"/>
  <c r="T35"/>
  <c r="F10" i="6"/>
  <c r="F12" i="4"/>
  <c r="F31" s="1"/>
  <c r="P14" i="3"/>
  <c r="P35" s="1"/>
  <c r="G24" i="1"/>
  <c r="G93" s="1"/>
  <c r="C104"/>
  <c r="K46"/>
  <c r="K24" s="1"/>
  <c r="K93" s="1"/>
  <c r="D25"/>
  <c r="E46"/>
  <c r="E24" s="1"/>
  <c r="E93" s="1"/>
  <c r="I46"/>
  <c r="I24" s="1"/>
  <c r="I93" s="1"/>
  <c r="D47"/>
  <c r="C103"/>
  <c r="I105"/>
  <c r="C102"/>
  <c r="G105"/>
  <c r="K105"/>
  <c r="F46"/>
  <c r="F24" s="1"/>
  <c r="F93" s="1"/>
  <c r="H46"/>
  <c r="H24" s="1"/>
  <c r="H93" s="1"/>
  <c r="J46"/>
  <c r="J24" s="1"/>
  <c r="J93" s="1"/>
  <c r="L46"/>
  <c r="L24" s="1"/>
  <c r="L93" s="1"/>
  <c r="E105"/>
  <c r="F14" i="3" l="1"/>
  <c r="F35" s="1"/>
  <c r="D46" i="1"/>
  <c r="D24"/>
  <c r="D93" s="1"/>
  <c r="C105"/>
</calcChain>
</file>

<file path=xl/sharedStrings.xml><?xml version="1.0" encoding="utf-8"?>
<sst xmlns="http://schemas.openxmlformats.org/spreadsheetml/2006/main" count="1454" uniqueCount="408">
  <si>
    <t>Православная религиозная организация – учреждение среднего профессионального религиозного образования «Саранское Православное Духовное Училище» Саранской епархии Русской Православной Церкви</t>
  </si>
  <si>
    <t>Уровень: бакалавриат</t>
  </si>
  <si>
    <t>Срок обучения: 4 года</t>
  </si>
  <si>
    <t>Форма обучения: очная</t>
  </si>
  <si>
    <t>Индекс</t>
  </si>
  <si>
    <t>Структура программы бакалавриата</t>
  </si>
  <si>
    <t>Объём программы</t>
  </si>
  <si>
    <t xml:space="preserve">Распределение учебной нагрузки по семестрам, в ЗЕ </t>
  </si>
  <si>
    <t>Форма промежуточной
аттестации
(с указанием семестра проведения)</t>
  </si>
  <si>
    <t>ЗЕТ</t>
  </si>
  <si>
    <t>ак.часы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</si>
  <si>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</si>
  <si>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</si>
  <si>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</si>
  <si>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</si>
  <si>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</si>
  <si>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</si>
  <si>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</si>
  <si>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</si>
  <si>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Б1.</t>
  </si>
  <si>
    <t>Блок 1 Дисциплины</t>
  </si>
  <si>
    <t>Б1.Б</t>
  </si>
  <si>
    <t>Базовая часть</t>
  </si>
  <si>
    <t>Б1.Б.1</t>
  </si>
  <si>
    <t xml:space="preserve">История </t>
  </si>
  <si>
    <t>экзамен (2)</t>
  </si>
  <si>
    <t>Б1.Б.2</t>
  </si>
  <si>
    <t xml:space="preserve">Философия </t>
  </si>
  <si>
    <t>зачет* (2), экзамен (4)</t>
  </si>
  <si>
    <t>Б1.Б.3</t>
  </si>
  <si>
    <t xml:space="preserve">Иностранный язык </t>
  </si>
  <si>
    <t>Б1.Б.4</t>
  </si>
  <si>
    <t>Безопасность жизнедеятельности</t>
  </si>
  <si>
    <t>зачет (3)</t>
  </si>
  <si>
    <t>Б1.Б.5</t>
  </si>
  <si>
    <t>Введение в библеистику</t>
  </si>
  <si>
    <t>Б1.Б.6</t>
  </si>
  <si>
    <t>Священное Писание Нового Завета</t>
  </si>
  <si>
    <t>зачет* (2,4),                                                                           экзамен (6)</t>
  </si>
  <si>
    <t>Б1.Б.7</t>
  </si>
  <si>
    <t>Священное Писание Ветхого Завета</t>
  </si>
  <si>
    <t>Б1.Б.8</t>
  </si>
  <si>
    <t>Догматическое богословие</t>
  </si>
  <si>
    <t>зачет* (4), экзамен (6)</t>
  </si>
  <si>
    <t>Б1.Б.9</t>
  </si>
  <si>
    <t>История Русской Православной Церкви</t>
  </si>
  <si>
    <t>зачет* (4,6), экзамен (8)</t>
  </si>
  <si>
    <t>Б1.Б.10</t>
  </si>
  <si>
    <t>История Западных исповеданий и сравнительное богословие</t>
  </si>
  <si>
    <t>экзамен (6)</t>
  </si>
  <si>
    <t>Б1.Б.11</t>
  </si>
  <si>
    <t>История Поместных Церквей</t>
  </si>
  <si>
    <t>зачет *(8)</t>
  </si>
  <si>
    <t>Б1.Б.12</t>
  </si>
  <si>
    <t>История древней Церкви</t>
  </si>
  <si>
    <t>зачет* (2), экзамен (1,3)</t>
  </si>
  <si>
    <t>Б1.Б.13</t>
  </si>
  <si>
    <t>Теория и история церковного искусства</t>
  </si>
  <si>
    <t>зачет* (6,7)</t>
  </si>
  <si>
    <t>Б1.Б.14</t>
  </si>
  <si>
    <t>Патрология</t>
  </si>
  <si>
    <t>зачет* (2,4), экзамен (6)</t>
  </si>
  <si>
    <t>Б1.Б.15</t>
  </si>
  <si>
    <t>Русская патрология</t>
  </si>
  <si>
    <t>зачет* (6)</t>
  </si>
  <si>
    <t>Б1.Б.16</t>
  </si>
  <si>
    <t>Нравственное богословие</t>
  </si>
  <si>
    <t>экзамен (8)</t>
  </si>
  <si>
    <t>Б1.Б.17</t>
  </si>
  <si>
    <t>История нехристианских религий</t>
  </si>
  <si>
    <t>зачет* (7)</t>
  </si>
  <si>
    <t>Б1.Б.18</t>
  </si>
  <si>
    <t>Сектоведение</t>
  </si>
  <si>
    <t>Б1.Б.19</t>
  </si>
  <si>
    <t>Информатика</t>
  </si>
  <si>
    <t>зачет (1)</t>
  </si>
  <si>
    <t>Б1.Б.20</t>
  </si>
  <si>
    <t>Физическая культура</t>
  </si>
  <si>
    <t>зачет (4)</t>
  </si>
  <si>
    <t>Б1.В</t>
  </si>
  <si>
    <t xml:space="preserve">Вариативная часть </t>
  </si>
  <si>
    <t>Б1.В.ОД</t>
  </si>
  <si>
    <t xml:space="preserve">Обязательные дисциплины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</si>
  <si>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Б1.В.ОД.1</t>
  </si>
  <si>
    <t>Введение в специальность</t>
  </si>
  <si>
    <t>Б1.В.ОД.2</t>
  </si>
  <si>
    <t>Литургика</t>
  </si>
  <si>
    <t>зачет* (4), экзамен (2,6)</t>
  </si>
  <si>
    <t>Б1.В.ОД.3</t>
  </si>
  <si>
    <t>Апологетика</t>
  </si>
  <si>
    <t>зачет (8)</t>
  </si>
  <si>
    <t>Б1.В.ОД.4</t>
  </si>
  <si>
    <t>Пастырское богословие</t>
  </si>
  <si>
    <t>Б1.В.ОД.5</t>
  </si>
  <si>
    <t>Риторика</t>
  </si>
  <si>
    <t>зачет (5)</t>
  </si>
  <si>
    <t>Б1.В.ОД.6</t>
  </si>
  <si>
    <t>Гомилетика</t>
  </si>
  <si>
    <t>зачет (6)</t>
  </si>
  <si>
    <t>Б1.В.ОД.7</t>
  </si>
  <si>
    <t>Практическое руководство для священнослужителя</t>
  </si>
  <si>
    <t>зачет (7)</t>
  </si>
  <si>
    <t>Б1.В.ОД.8</t>
  </si>
  <si>
    <t>Каноническое право</t>
  </si>
  <si>
    <t>экзамен (5)</t>
  </si>
  <si>
    <t>Б1.В.ОД.9</t>
  </si>
  <si>
    <t>Церковнославянский язык</t>
  </si>
  <si>
    <t>зачет*(2)</t>
  </si>
  <si>
    <t>Б1.В.ОД.10</t>
  </si>
  <si>
    <t>Латинский язык</t>
  </si>
  <si>
    <t>зачет (2), экзамен (4)</t>
  </si>
  <si>
    <t>Б1.В.ОД.11</t>
  </si>
  <si>
    <t>Древнегреческий язык</t>
  </si>
  <si>
    <t>зачет* (4,5)</t>
  </si>
  <si>
    <t>Б1.В.ОД.12</t>
  </si>
  <si>
    <t>Новейшая история западных исповеданий</t>
  </si>
  <si>
    <t>Б1.В.ОД.13</t>
  </si>
  <si>
    <t>Правовые и экономические основы деятельности Русской Православной Церкви</t>
  </si>
  <si>
    <t>Б1.В.ОД.14</t>
  </si>
  <si>
    <t>Новейшие нормативные документы Русской Православной Церкви</t>
  </si>
  <si>
    <t>Б1.В.ОД.15</t>
  </si>
  <si>
    <t>Церковь, государство и общество</t>
  </si>
  <si>
    <t>зачет *(7)</t>
  </si>
  <si>
    <t>Б1.В.ОД.16</t>
  </si>
  <si>
    <t>Русская религиозная мысль</t>
  </si>
  <si>
    <t>Б1.В.ОД.17</t>
  </si>
  <si>
    <t>Концепции современного естествознания</t>
  </si>
  <si>
    <t>Б1.В.ОД.18</t>
  </si>
  <si>
    <t xml:space="preserve">зачет </t>
  </si>
  <si>
    <t>Б1.В.ДВ</t>
  </si>
  <si>
    <t xml:space="preserve">Дисциплины по выбору студента </t>
  </si>
  <si>
    <t>Б1.В.ДВ.1</t>
  </si>
  <si>
    <t xml:space="preserve">Стилистика русского языка               </t>
  </si>
  <si>
    <t xml:space="preserve">Рус.язык и культура речи    </t>
  </si>
  <si>
    <t>Б1.В.ДВ.2</t>
  </si>
  <si>
    <t xml:space="preserve">Русская литература                                     </t>
  </si>
  <si>
    <t>зачет* (4)</t>
  </si>
  <si>
    <t>Всемирная литература</t>
  </si>
  <si>
    <t>Б1.В.ДВ.3</t>
  </si>
  <si>
    <t xml:space="preserve">Иностранный язык в проф.коммуникации  </t>
  </si>
  <si>
    <t>зачет (4),   зачет* (6)</t>
  </si>
  <si>
    <t>Второй иностранный язык</t>
  </si>
  <si>
    <t>зачет (4),                                                                                                                                                                                                                                                                                                                                                                                                                                                                                                                                         зачет* (6)</t>
  </si>
  <si>
    <t>Б1.В.ДВ.4</t>
  </si>
  <si>
    <t xml:space="preserve">Педагогика </t>
  </si>
  <si>
    <t>экзамен (7)</t>
  </si>
  <si>
    <t xml:space="preserve"> Православная педагогика</t>
  </si>
  <si>
    <t>Б1.В.ДВ.5</t>
  </si>
  <si>
    <t xml:space="preserve">Психология </t>
  </si>
  <si>
    <t>Православная психология</t>
  </si>
  <si>
    <t>Б1.В.ДВ.6</t>
  </si>
  <si>
    <t>Церковнославянское чтение</t>
  </si>
  <si>
    <t>зачет* (2)</t>
  </si>
  <si>
    <t>Практикум церковного чтения</t>
  </si>
  <si>
    <t>Б1.В.ДВ.7</t>
  </si>
  <si>
    <t xml:space="preserve">Церковное пение                                             </t>
  </si>
  <si>
    <t>Певческий тренинг</t>
  </si>
  <si>
    <t>Б1.В.ДВ.8</t>
  </si>
  <si>
    <t xml:space="preserve">Миссиология </t>
  </si>
  <si>
    <t xml:space="preserve">Миссионерское служение </t>
  </si>
  <si>
    <t>Б2.</t>
  </si>
  <si>
    <t>Блок 2 Практики</t>
  </si>
  <si>
    <t>Б2.У</t>
  </si>
  <si>
    <t xml:space="preserve">Учебная практика </t>
  </si>
  <si>
    <t>Б2.У.1</t>
  </si>
  <si>
    <t>Миссионерская практика</t>
  </si>
  <si>
    <t>Б2.У.2</t>
  </si>
  <si>
    <t>Педагогическая практика</t>
  </si>
  <si>
    <t>Б2.П</t>
  </si>
  <si>
    <t>Производственная практика</t>
  </si>
  <si>
    <t>Б2.П.1</t>
  </si>
  <si>
    <t>Богослужебная практика</t>
  </si>
  <si>
    <t>зачет (2,4)</t>
  </si>
  <si>
    <t>Б2.П.2</t>
  </si>
  <si>
    <t>Научно-исследовательская (преддипломная)  практика</t>
  </si>
  <si>
    <t>Б3.</t>
  </si>
  <si>
    <t>Блок 3                                                       Итоговая аттестация</t>
  </si>
  <si>
    <t xml:space="preserve">Междисциплинарый выпускной экзамен </t>
  </si>
  <si>
    <t>Выпускная квалификационная (бакалаврская) работа</t>
  </si>
  <si>
    <t>Объём программы бакалавриата</t>
  </si>
  <si>
    <t>Промежуточная аттестация</t>
  </si>
  <si>
    <t xml:space="preserve">Объём </t>
  </si>
  <si>
    <t>Распределение форм промежуточнной аттестации по семестрам</t>
  </si>
  <si>
    <t xml:space="preserve">кол-во зачетов </t>
  </si>
  <si>
    <t xml:space="preserve">кол-во экзаменов </t>
  </si>
  <si>
    <t>всего форм промежуточной аттестации</t>
  </si>
  <si>
    <t>кол-во форм промежуточной аттестации в год</t>
  </si>
  <si>
    <r>
      <t xml:space="preserve">УЧЕБНЫЙ ПЛАН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основной образовательной программы высшего образования подготовки служителей и религиозного персонала православного вероисповедания</t>
    </r>
  </si>
  <si>
    <t xml:space="preserve">Срок обучения:  4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</si>
  <si>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</si>
  <si>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</si>
  <si>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</si>
  <si>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</si>
  <si>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</si>
  <si>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</si>
  <si>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</si>
  <si>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</si>
  <si>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</si>
  <si>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</si>
  <si>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</si>
  <si>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</si>
  <si>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</si>
  <si>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даты</t>
  </si>
  <si>
    <t>15 - 21</t>
  </si>
  <si>
    <t>22 - 28</t>
  </si>
  <si>
    <t>13 - 19</t>
  </si>
  <si>
    <t>20 - 26</t>
  </si>
  <si>
    <t>19 - 25</t>
  </si>
  <si>
    <t>9 - 15</t>
  </si>
  <si>
    <t>16 - 22</t>
  </si>
  <si>
    <t>№ недели</t>
  </si>
  <si>
    <t>I курс</t>
  </si>
  <si>
    <t>Э</t>
  </si>
  <si>
    <t>К</t>
  </si>
  <si>
    <t>Б</t>
  </si>
  <si>
    <t>Р</t>
  </si>
  <si>
    <t>II курс</t>
  </si>
  <si>
    <t>III курс</t>
  </si>
  <si>
    <t>М</t>
  </si>
  <si>
    <t>IV курс</t>
  </si>
  <si>
    <t>Н</t>
  </si>
  <si>
    <t>П</t>
  </si>
  <si>
    <t>Г</t>
  </si>
  <si>
    <t>теоретическое обучение</t>
  </si>
  <si>
    <t>богослужебная практика</t>
  </si>
  <si>
    <t>Резервная неделя</t>
  </si>
  <si>
    <t>экзаменационная сессия</t>
  </si>
  <si>
    <t>педагогическая практика</t>
  </si>
  <si>
    <t>каникулы</t>
  </si>
  <si>
    <t>миссионерская практика</t>
  </si>
  <si>
    <t>итоговая аттестация</t>
  </si>
  <si>
    <t>научно-исследовательская практика</t>
  </si>
  <si>
    <t>Примечание: 1 неделя практики= 1 з.е.; 1 неделя итоговой аттестации = 1,5 з.е.</t>
  </si>
  <si>
    <t>Под. отделение</t>
  </si>
  <si>
    <t>учебная практика осуществляется в течении 1 и 2 семестров</t>
  </si>
  <si>
    <t xml:space="preserve">Принято на заседании 
Педагогического Совета
Саранского Православного Духовного училища 
протокол № ________
от  «___» ____________ 2016 г. </t>
  </si>
  <si>
    <r>
      <rPr>
        <b/>
        <sz val="11"/>
        <color theme="1"/>
        <rFont val="Times New Roman"/>
        <family val="1"/>
        <charset val="204"/>
      </rPr>
      <t xml:space="preserve">Календарный учебный график
основной образовательной программы высшего образования подготовки служителей и религиозного персонала православного вероисповедания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
</t>
    </r>
  </si>
  <si>
    <t>1 курс обучения</t>
  </si>
  <si>
    <t>№</t>
  </si>
  <si>
    <t>Наименование дисциплин</t>
  </si>
  <si>
    <r>
      <rPr>
        <b/>
        <sz val="9"/>
        <color theme="1"/>
        <rFont val="Times New Roman"/>
        <family val="1"/>
        <charset val="204"/>
      </rPr>
      <t xml:space="preserve">1 год обучения,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36 уч. недель,   3 н.практики, 2 н. экз.</t>
    </r>
  </si>
  <si>
    <r>
      <rPr>
        <b/>
        <sz val="9"/>
        <color theme="1"/>
        <rFont val="Times New Roman"/>
        <family val="1"/>
        <charset val="204"/>
      </rPr>
      <t>1 семестр</t>
    </r>
    <r>
      <rPr>
        <sz val="9"/>
        <color theme="1"/>
        <rFont val="Times New Roman"/>
        <family val="1"/>
        <charset val="204"/>
      </rPr>
      <t>,                                                                                             18 уч.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недель, 0,5 н.экз.</t>
    </r>
  </si>
  <si>
    <r>
      <rPr>
        <b/>
        <sz val="9"/>
        <color theme="1"/>
        <rFont val="Times New Roman"/>
        <family val="1"/>
        <charset val="204"/>
      </rPr>
      <t>2 семестр</t>
    </r>
    <r>
      <rPr>
        <sz val="9"/>
        <color theme="1"/>
        <rFont val="Times New Roman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18 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уч.недель, 3 недели практики, 1,5 экз.неделя</t>
    </r>
  </si>
  <si>
    <t>всего</t>
  </si>
  <si>
    <t>время на экзамен</t>
  </si>
  <si>
    <t>контактная (аудиторная) работа</t>
  </si>
  <si>
    <t>самостоятельная работа</t>
  </si>
  <si>
    <t>Всего в 1 семестре, ак.ч.</t>
  </si>
  <si>
    <t>Всего, во 2 семестре, ак.ч.</t>
  </si>
  <si>
    <t>з.е.</t>
  </si>
  <si>
    <t>ак.часов</t>
  </si>
  <si>
    <t>кол-во лекционных часов</t>
  </si>
  <si>
    <t>кол-во часов пр. занятий</t>
  </si>
  <si>
    <t>Церковно-славянский язык</t>
  </si>
  <si>
    <t xml:space="preserve">Стилистика         </t>
  </si>
  <si>
    <t xml:space="preserve">Блок 2 Практики </t>
  </si>
  <si>
    <t>Элективное занятие</t>
  </si>
  <si>
    <t xml:space="preserve">УЧЕБНЫЙ ПЛАН                                                                                                                                                                                                                </t>
  </si>
  <si>
    <r>
      <t xml:space="preserve">      </t>
    </r>
    <r>
      <rPr>
        <b/>
        <sz val="11"/>
        <color theme="1"/>
        <rFont val="Times New Roman"/>
        <family val="1"/>
        <charset val="204"/>
      </rPr>
      <t>Уровень: бакалавриат</t>
    </r>
  </si>
  <si>
    <t>Мордовский язык</t>
  </si>
  <si>
    <t>2 курс обучения</t>
  </si>
  <si>
    <t>2 год обучения,                                                                                                                                                                       36 уч. недель, 3 н.практики, 2 н. экз.</t>
  </si>
  <si>
    <t>3 семестр,                                                                                                                                                                               18 уч. недель, 0,5 н.экз.</t>
  </si>
  <si>
    <t>4 семестр,                                                                                                                                   18 уч.недель, 3 недели практики, 1, 5 экз.неделя</t>
  </si>
  <si>
    <t>Всего в 3 семестре, ак.ч.</t>
  </si>
  <si>
    <t>Всего в 4 семестре, ак.ч.</t>
  </si>
  <si>
    <t>5 семестр,                                                                                                                                                                                      18 уч.недель, 0,5  экз.неделя</t>
  </si>
  <si>
    <t>Всего в 5 семестре, ак.ч.</t>
  </si>
  <si>
    <t>Всего в 6 семестре, ак.ч.</t>
  </si>
  <si>
    <r>
      <rPr>
        <b/>
        <sz val="8"/>
        <color theme="1"/>
        <rFont val="Times New Roman"/>
        <family val="1"/>
        <charset val="204"/>
      </rPr>
      <t xml:space="preserve">4 год обучения,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28 недель, 6 н.практики, 3 н. экз., 4 ГИА</t>
    </r>
  </si>
  <si>
    <r>
      <rPr>
        <b/>
        <sz val="8"/>
        <color theme="1"/>
        <rFont val="Times New Roman"/>
        <family val="1"/>
        <charset val="204"/>
      </rPr>
      <t xml:space="preserve">7 семестр,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1</t>
    </r>
    <r>
      <rPr>
        <b/>
        <sz val="8"/>
        <color theme="1"/>
        <rFont val="Times New Roman"/>
        <family val="1"/>
        <charset val="204"/>
      </rPr>
      <t>5</t>
    </r>
    <r>
      <rPr>
        <sz val="8"/>
        <color theme="1"/>
        <rFont val="Times New Roman"/>
        <family val="1"/>
        <charset val="204"/>
      </rPr>
      <t xml:space="preserve"> уч. недель,  3 недели практики,  0,5 экз.н.</t>
    </r>
  </si>
  <si>
    <r>
      <rPr>
        <b/>
        <sz val="8"/>
        <color theme="1"/>
        <rFont val="Times New Roman"/>
        <family val="1"/>
        <charset val="204"/>
      </rPr>
      <t xml:space="preserve">8 семест, 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13  </t>
    </r>
    <r>
      <rPr>
        <sz val="8"/>
        <color theme="1"/>
        <rFont val="Times New Roman"/>
        <family val="1"/>
        <charset val="204"/>
      </rPr>
      <t>уч.недель, 3 недели практики, 2,5  н.экз., 4  ГИА</t>
    </r>
  </si>
  <si>
    <t>Всего в 7 семестре, ак.ч.</t>
  </si>
  <si>
    <t>Всего в 8 семестре, ак.ч.</t>
  </si>
  <si>
    <t>кол-во лек. часов</t>
  </si>
  <si>
    <t>История РПЦ</t>
  </si>
  <si>
    <t>Правовые и экономические основы деятельности РПЦ</t>
  </si>
  <si>
    <t>Новейшие нормативные документы РПЦ</t>
  </si>
  <si>
    <t>КСЕ</t>
  </si>
  <si>
    <t>Педагогика</t>
  </si>
  <si>
    <t>Педагогическая</t>
  </si>
  <si>
    <t>НИР</t>
  </si>
  <si>
    <t>ВКР</t>
  </si>
  <si>
    <t>Форма обучения: заочная</t>
  </si>
  <si>
    <t xml:space="preserve"> -</t>
  </si>
  <si>
    <t>время на экзамен, зачет</t>
  </si>
  <si>
    <t>отчетность</t>
  </si>
  <si>
    <t>зачет (2)</t>
  </si>
  <si>
    <t>Учебная практика</t>
  </si>
  <si>
    <t>экзамен (4)</t>
  </si>
  <si>
    <t>экзамен (3)</t>
  </si>
  <si>
    <t xml:space="preserve">  -</t>
  </si>
  <si>
    <t>29-4</t>
  </si>
  <si>
    <t>5-11</t>
  </si>
  <si>
    <t>12-18</t>
  </si>
  <si>
    <t>19- 25</t>
  </si>
  <si>
    <t>26-2</t>
  </si>
  <si>
    <t>3-9</t>
  </si>
  <si>
    <t>10-16</t>
  </si>
  <si>
    <t>17-23</t>
  </si>
  <si>
    <t>24-30</t>
  </si>
  <si>
    <t>31- 6</t>
  </si>
  <si>
    <t>7-13</t>
  </si>
  <si>
    <t>14-20</t>
  </si>
  <si>
    <t>21 - 27</t>
  </si>
  <si>
    <t>28-4</t>
  </si>
  <si>
    <t>26-1</t>
  </si>
  <si>
    <t>2-8</t>
  </si>
  <si>
    <t>23-29</t>
  </si>
  <si>
    <t>30-5</t>
  </si>
  <si>
    <t>6-12</t>
  </si>
  <si>
    <t>27-5</t>
  </si>
  <si>
    <t>13-19</t>
  </si>
  <si>
    <t>27-2</t>
  </si>
  <si>
    <t>1-7</t>
  </si>
  <si>
    <t>8-14</t>
  </si>
  <si>
    <t>12- 18</t>
  </si>
  <si>
    <t>31-6</t>
  </si>
  <si>
    <t>14 - 20</t>
  </si>
  <si>
    <t>28-3</t>
  </si>
  <si>
    <t>1 курс</t>
  </si>
  <si>
    <t>УТВЕРЖДАЮ
Ректор 
Саранского Православного Духовного училища
протоиерей Павел Горбунов
   ___________________________
      «___» ____________ 2016 г.</t>
  </si>
  <si>
    <t>У</t>
  </si>
  <si>
    <t>учебная практика</t>
  </si>
  <si>
    <t>Религиозная организация – духовная образовательная
 организация высшего образования «Саранская духовная семинария
Саранской и Мордовской Епархии Русской Православной Церкви»</t>
  </si>
  <si>
    <t xml:space="preserve">Принято на заседании 
Ученого Совета
Саранской духовной семинарии 
протокол № ________
от  «___» ____________ 2017 г. </t>
  </si>
  <si>
    <t xml:space="preserve">Принято на заседании 
Ученого совета
Саранской духовной семинарии
протокол № ________
от  «___» ____________ 2017 г. 
</t>
  </si>
  <si>
    <r>
      <t xml:space="preserve">УТВЕРЖДАЮ
Ректор                                                    Высокопреосвященнейший </t>
    </r>
    <r>
      <rPr>
        <b/>
        <sz val="11"/>
        <color theme="1"/>
        <rFont val="Times New Roman"/>
        <family val="1"/>
        <charset val="204"/>
      </rPr>
      <t xml:space="preserve">Зиновий, </t>
    </r>
    <r>
      <rPr>
        <sz val="11"/>
        <color theme="1"/>
        <rFont val="Times New Roman"/>
        <family val="1"/>
        <charset val="204"/>
      </rPr>
      <t xml:space="preserve">                                                   Митрополит Саранский и Мордовский
___________________________
«___» ____________ 2017 г.</t>
    </r>
  </si>
  <si>
    <t xml:space="preserve">Принято на заседании 
Ученого совета
Саранской духовной семинарии
протокол № ________
от  «___» ____________ 2017 г. </t>
  </si>
  <si>
    <r>
      <rPr>
        <b/>
        <sz val="10"/>
        <color theme="1"/>
        <rFont val="Times New Roman"/>
        <family val="1"/>
        <charset val="204"/>
      </rPr>
      <t xml:space="preserve">3 год обучения,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35 недель,  3 н.практики, 3 н. экз.</t>
    </r>
  </si>
  <si>
    <r>
      <rPr>
        <b/>
        <sz val="10"/>
        <color theme="1"/>
        <rFont val="Times New Roman"/>
        <family val="1"/>
        <charset val="204"/>
      </rPr>
      <t xml:space="preserve">6 семестр,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 уч. н., 3 н.практ.,  2,5 экз.н.</t>
    </r>
  </si>
  <si>
    <t xml:space="preserve"> </t>
  </si>
  <si>
    <t>экзамен(8)</t>
  </si>
  <si>
    <t xml:space="preserve">УЧЕБНЫЙ ПЛАН                                                                                                                                                                                                                основной образовательной программы высшего образования направления подготвки служителей и религиозного персонала православного вероисповедания </t>
  </si>
  <si>
    <t>зачтет (2)</t>
  </si>
  <si>
    <r>
      <t xml:space="preserve">                                             Уровень: </t>
    </r>
    <r>
      <rPr>
        <b/>
        <sz val="9"/>
        <color theme="1"/>
        <rFont val="Times New Roman"/>
        <family val="1"/>
        <charset val="204"/>
      </rPr>
      <t>бакалавриат.  Срок обучения: 4 года.  Форма обучения: очная</t>
    </r>
  </si>
  <si>
    <t>УЧЕБНЫЙ ПЛАН                                                                                                                                                                                                                основной образовательной программы высшего образования направления подготовки служителей и религиозного персонала православного вероисповедания</t>
  </si>
  <si>
    <r>
      <t xml:space="preserve">                           УЧЕБНЫЙ ПЛАН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основной образовательной программы высшего образования направления подготовки  служителей и религиозного персонала православного вероисповедания</t>
    </r>
  </si>
  <si>
    <t>основной образовательной программы высшего образования направления подготовки служителей и религиозного персонала православного вероисповедания</t>
  </si>
  <si>
    <r>
      <rPr>
        <b/>
        <sz val="11"/>
        <color theme="1"/>
        <rFont val="Times New Roman"/>
        <family val="1"/>
        <charset val="204"/>
      </rPr>
      <t xml:space="preserve">Календарный учебный график
основной образовательной программы высшего образования направления подготовки служителей и религиозного и персонала православного вероисповедания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
</t>
    </r>
  </si>
  <si>
    <t xml:space="preserve"> Срок обучения: 4 года</t>
  </si>
  <si>
    <t>3 курс обучения. Уровень: бакалавриат.  Срок обучения: 4 года.  Форма обучения: заочная</t>
  </si>
  <si>
    <t>4 курс обучения.  Уровень: бакалавриат.  Срок обучения: 4 года.  Форма обучения: очная</t>
  </si>
  <si>
    <t xml:space="preserve">            Форма обучения: заочная</t>
  </si>
  <si>
    <t xml:space="preserve">       Срок обучения: 4 года</t>
  </si>
  <si>
    <t xml:space="preserve">       Уровень: бакалавриат</t>
  </si>
  <si>
    <r>
      <rPr>
        <sz val="13"/>
        <color theme="1"/>
        <rFont val="Times New Roman"/>
        <family val="1"/>
        <charset val="204"/>
      </rPr>
      <t xml:space="preserve">Принято на заседании 
Ученого Совета
Саранской духовной семинарии 
протокол № ________
от  «___» ____________ 2017 г. </t>
    </r>
    <r>
      <rPr>
        <sz val="12"/>
        <color theme="1"/>
        <rFont val="Times New Roman"/>
        <family val="1"/>
        <charset val="204"/>
      </rPr>
      <t xml:space="preserve">
</t>
    </r>
  </si>
  <si>
    <r>
      <t>УТВЕРЖДАЮ
Ректор 
    Высокопреосвященнейший</t>
    </r>
    <r>
      <rPr>
        <b/>
        <sz val="13"/>
        <color theme="1"/>
        <rFont val="Times New Roman"/>
        <family val="1"/>
        <charset val="204"/>
      </rPr>
      <t xml:space="preserve"> Зиновий, 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Митрополит Саранский и Мордовский
___________________________________
    «___» _________________________ 2017 г.</t>
    </r>
  </si>
  <si>
    <r>
      <rPr>
        <b/>
        <sz val="11"/>
        <color theme="1"/>
        <rFont val="Times New Roman"/>
        <family val="1"/>
        <charset val="204"/>
      </rPr>
      <t xml:space="preserve">Календарный учебный график направления подготвки служителей и религиозного персонала православного вероисповедания
Подготовительного курса обучения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</si>
  <si>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УТВЕРЖДАЮ
Ректор 
   Высокопреосвященнейший </t>
    </r>
    <r>
      <rPr>
        <b/>
        <sz val="11"/>
        <color theme="1"/>
        <rFont val="Times New Roman"/>
        <family val="1"/>
        <charset val="204"/>
      </rPr>
      <t xml:space="preserve">Зиновий,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Митрополит Саранский и Мордовский
_________________________________
«___» ______________________ 2017 г.</t>
    </r>
  </si>
  <si>
    <r>
      <t xml:space="preserve">                            </t>
    </r>
    <r>
      <rPr>
        <sz val="13"/>
        <color theme="1"/>
        <rFont val="Times New Roman"/>
        <family val="1"/>
        <charset val="204"/>
      </rPr>
      <t xml:space="preserve">УТВЕРЖДАЮ
                                  Ректор 
Высокопреосвященнейший </t>
    </r>
    <r>
      <rPr>
        <b/>
        <sz val="13"/>
        <color theme="1"/>
        <rFont val="Times New Roman"/>
        <family val="1"/>
        <charset val="204"/>
      </rPr>
      <t xml:space="preserve">Зиновий,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Митрополит Саранский и Мордовский
___________________________________
«___» _________________________ 2017 г.</t>
    </r>
  </si>
  <si>
    <r>
      <t xml:space="preserve">
</t>
    </r>
    <r>
      <rPr>
        <sz val="13"/>
        <color theme="1"/>
        <rFont val="Times New Roman"/>
        <family val="1"/>
        <charset val="204"/>
      </rPr>
      <t xml:space="preserve">Принято на заседании 
Ученого Совета
Саранской духовной семинарии 
протокол № ________
от  «___» ____________ 2017 г. 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</si>
  <si>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sz val="13"/>
        <color theme="1"/>
        <rFont val="Times New Roman"/>
        <family val="1"/>
        <charset val="204"/>
      </rPr>
      <t xml:space="preserve">Принято на заседании 
Ученого Совета
Саранской духовной семинарии 
протокол № ________
от  «___» ____________ 2017 г. </t>
    </r>
    <r>
      <rPr>
        <sz val="12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
</t>
    </r>
  </si>
  <si>
    <r>
      <t>П</t>
    </r>
    <r>
      <rPr>
        <sz val="13"/>
        <color theme="1"/>
        <rFont val="Times New Roman"/>
        <family val="1"/>
        <charset val="204"/>
      </rPr>
      <t xml:space="preserve">ринято на заседании 
Ученого Совета
Саранской духовной семинарии 
протокол № ________
от  «___» ____________ 2017 г. 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</si>
  <si>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УТВЕРЖДАЮ
Ректор 
Высокопреосвященнейший </t>
    </r>
    <r>
      <rPr>
        <b/>
        <sz val="13"/>
        <color theme="1"/>
        <rFont val="Times New Roman"/>
        <family val="1"/>
        <charset val="204"/>
      </rPr>
      <t xml:space="preserve">Зиновий,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Митрополит Саранский и Мордовский
___________________________________
 «___» __________________________ 2017 г.</t>
    </r>
  </si>
  <si>
    <t xml:space="preserve">Принято на заседании 
Ученого Совета
Саранской духовной семинарии 
протокол № ________
от  «___» ____________ 2017 г. 
</t>
  </si>
  <si>
    <r>
      <t xml:space="preserve">УТВЕРЖДАЮ
Ректор 
Высокопреосвященнейший </t>
    </r>
    <r>
      <rPr>
        <b/>
        <sz val="13"/>
        <color theme="1"/>
        <rFont val="Times New Roman"/>
        <family val="1"/>
        <charset val="204"/>
      </rPr>
      <t xml:space="preserve">Зиновий,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Митрополит Саранский и Мордовский
___________________________________
«___» _______________________ 2017 г.</t>
    </r>
  </si>
  <si>
    <r>
      <t>УТВЕРЖДАЮ
Ректор 
    Высокопреосвященнейший</t>
    </r>
    <r>
      <rPr>
        <b/>
        <sz val="11"/>
        <color theme="1"/>
        <rFont val="Times New Roman"/>
        <family val="1"/>
        <charset val="204"/>
      </rPr>
      <t xml:space="preserve"> Зиновий,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Митрополит Саранский и Мордовский
_________________________________
«___» ______________________ 2017 г.</t>
    </r>
  </si>
  <si>
    <t xml:space="preserve">Принято на заседании 
Ученого Совета
Саранской духовной семинарии 
протокол № ________
от  «___» ____________ 2017 г. </t>
  </si>
  <si>
    <r>
      <rPr>
        <sz val="13"/>
        <color theme="1"/>
        <rFont val="Times New Roman"/>
        <family val="1"/>
        <charset val="204"/>
      </rPr>
      <t xml:space="preserve">УТВЕРЖДАЮ
Ректор 
Высокопреосвященнейший </t>
    </r>
    <r>
      <rPr>
        <b/>
        <sz val="13"/>
        <color theme="1"/>
        <rFont val="Times New Roman"/>
        <family val="1"/>
        <charset val="204"/>
      </rPr>
      <t xml:space="preserve">Зиновий,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Митрополит Саранский и Мордовский          
___________________________________
   «___» __________________________ 2017 г.</t>
    </r>
  </si>
  <si>
    <r>
      <t xml:space="preserve">УТВЕРЖДАЮ
Ректор                                                    Высокопреосвященнейший </t>
    </r>
    <r>
      <rPr>
        <b/>
        <sz val="13"/>
        <color theme="1"/>
        <rFont val="Times New Roman"/>
        <family val="1"/>
        <charset val="204"/>
      </rPr>
      <t xml:space="preserve">Зиновий,   </t>
    </r>
    <r>
      <rPr>
        <sz val="13"/>
        <color theme="1"/>
        <rFont val="Times New Roman"/>
        <family val="1"/>
        <charset val="204"/>
      </rPr>
      <t xml:space="preserve">                                                 Митрополит Саранский и Мордовский
________________________________
«___» _____________________ 2017 г.</t>
    </r>
  </si>
  <si>
    <r>
      <t xml:space="preserve">
</t>
    </r>
    <r>
      <rPr>
        <sz val="13"/>
        <color theme="1"/>
        <rFont val="Times New Roman"/>
        <family val="1"/>
        <charset val="204"/>
      </rPr>
      <t xml:space="preserve">Принято на заседании 
Ученого Совета
Саранской духовной семинарии 
протокол № __________
от  «___» ____________ 2017 г. 
</t>
    </r>
  </si>
  <si>
    <r>
      <t xml:space="preserve">УТВЕРЖДАЮ
Ректор 
    Высокопреосвященнейший </t>
    </r>
    <r>
      <rPr>
        <b/>
        <sz val="13"/>
        <color theme="1"/>
        <rFont val="Times New Roman"/>
        <family val="1"/>
        <charset val="204"/>
      </rPr>
      <t>Зиновий,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Митрополит Саранский и Мордовский
___________________________________
«___» _________________________ 2017 г.</t>
    </r>
  </si>
  <si>
    <r>
      <t xml:space="preserve">                            </t>
    </r>
    <r>
      <rPr>
        <sz val="13"/>
        <color theme="1"/>
        <rFont val="Times New Roman"/>
        <family val="1"/>
        <charset val="204"/>
      </rPr>
      <t xml:space="preserve">УТВЕРЖДАЮ
                                  Ректор 
Высокопреосвященнейший </t>
    </r>
    <r>
      <rPr>
        <b/>
        <sz val="13"/>
        <color theme="1"/>
        <rFont val="Times New Roman"/>
        <family val="1"/>
        <charset val="204"/>
      </rPr>
      <t xml:space="preserve">Зиновий,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Митрополит Саранский и Мордовский
___________________________________
«___» _________________________ 2017 г.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</si>
  <si>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Форма обучения: заочная</t>
  </si>
  <si>
    <t xml:space="preserve">Принято на заседании 
Ученого совета
Саранской духовной семинарии
протокол № _______
от  «___» ____________ 2017 г. 
</t>
  </si>
  <si>
    <r>
      <rPr>
        <b/>
        <sz val="10"/>
        <color theme="1"/>
        <rFont val="Times New Roman"/>
        <family val="1"/>
        <charset val="204"/>
      </rPr>
      <t xml:space="preserve">Срок обучения:  4 года       </t>
    </r>
    <r>
      <rPr>
        <sz val="10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</si>
  <si>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sz val="13"/>
        <color theme="1"/>
        <rFont val="Times New Roman"/>
        <family val="1"/>
        <charset val="204"/>
      </rPr>
      <t xml:space="preserve">УТВЕРЖДАЮ
Ректор                                                    Высокопреосвященнейший </t>
    </r>
    <r>
      <rPr>
        <b/>
        <sz val="13"/>
        <color theme="1"/>
        <rFont val="Times New Roman"/>
        <family val="1"/>
        <charset val="204"/>
      </rPr>
      <t xml:space="preserve">Зиновий,  </t>
    </r>
    <r>
      <rPr>
        <sz val="13"/>
        <color theme="1"/>
        <rFont val="Times New Roman"/>
        <family val="1"/>
        <charset val="204"/>
      </rPr>
      <t xml:space="preserve">                                                  Митрополит Саранский и Мордовский
_______________________________
«___» ___________________ 2017 г.</t>
    </r>
  </si>
  <si>
    <t>Зачет (7)</t>
  </si>
  <si>
    <r>
      <rPr>
        <b/>
        <sz val="11"/>
        <color theme="1"/>
        <rFont val="Times New Roman"/>
        <family val="1"/>
        <charset val="204"/>
      </rPr>
      <t xml:space="preserve">Календарный учебный график
основной образовательной программы высшего образования направления подготовки служителей и религиозного персонала православного вероисповедания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
</t>
    </r>
  </si>
  <si>
    <t>4-10</t>
  </si>
  <si>
    <t>11-17</t>
  </si>
  <si>
    <t>18- 24</t>
  </si>
  <si>
    <t>9-15</t>
  </si>
  <si>
    <t>16-22</t>
  </si>
  <si>
    <t>20-26</t>
  </si>
  <si>
    <t>27-3</t>
  </si>
  <si>
    <t>18-24</t>
  </si>
  <si>
    <t>25-31</t>
  </si>
  <si>
    <t>15-21</t>
  </si>
  <si>
    <t>22-28</t>
  </si>
  <si>
    <t>19-25</t>
  </si>
  <si>
    <t>26-4</t>
  </si>
  <si>
    <t>30-6</t>
  </si>
  <si>
    <t>21-27</t>
  </si>
  <si>
    <t>25-1</t>
  </si>
  <si>
    <r>
      <rPr>
        <b/>
        <sz val="10"/>
        <color theme="1"/>
        <rFont val="Times New Roman"/>
        <family val="1"/>
        <charset val="204"/>
      </rPr>
      <t xml:space="preserve">Срок обучения:  1 год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</si>
  <si>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Times New Roman"/>
        <family val="1"/>
        <charset val="204"/>
      </rPr>
      <t xml:space="preserve">Срок обучения:  4 года    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</si>
  <si>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Учебный план основной образовательной программы высшего образования направления подготовки служителей и религиозного персонала православного вероисповедания</t>
  </si>
  <si>
    <r>
      <t xml:space="preserve">                           УЧЕБНЫЙ ПЛАН </t>
    </r>
    <r>
      <rPr>
        <b/>
        <sz val="11"/>
        <color theme="1"/>
        <rFont val="Times New Roman"/>
        <family val="1"/>
        <charset val="204"/>
      </rPr>
      <t>основной образовательной программы высшего образования направления подготовки служителей и религиозного персонала православного вероисповедания</t>
    </r>
  </si>
  <si>
    <t>4 курс  обучения. Уровень: бакалавриат.  Срок обучения: 4 года.  Форма обучения: заочная</t>
  </si>
  <si>
    <t>Второй иностранный язык (Французский)</t>
  </si>
  <si>
    <t xml:space="preserve">Втрой иностранный язык (Французский) </t>
  </si>
  <si>
    <t>Зачет (6)</t>
  </si>
  <si>
    <t>Иконопись</t>
  </si>
  <si>
    <t>Православный орнамент</t>
  </si>
  <si>
    <t>Катехизис</t>
  </si>
  <si>
    <t>УЧЕБНЫЙ ПЛАН                                                                                                                                                                                                                Православной канонической живописи (иконописи)</t>
  </si>
  <si>
    <t xml:space="preserve">Подготовительное отделение 1 год обучения </t>
  </si>
  <si>
    <t xml:space="preserve">  Срок обучения: 6 месяцев.                             Форма обучения: очная вечерняя</t>
  </si>
  <si>
    <r>
      <rPr>
        <b/>
        <sz val="8"/>
        <color theme="1"/>
        <rFont val="Times New Roman"/>
        <family val="1"/>
        <charset val="204"/>
      </rPr>
      <t xml:space="preserve">2 семестр,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 уч. н.,  2 экз.н.</t>
    </r>
  </si>
  <si>
    <t>1 семестр,                                                                                                                                                                                      4 уч.недель</t>
  </si>
  <si>
    <t>Всего во 2 семестре, ак.ч.</t>
  </si>
  <si>
    <r>
      <rPr>
        <b/>
        <sz val="8"/>
        <color theme="1"/>
        <rFont val="Times New Roman"/>
        <family val="1"/>
        <charset val="204"/>
      </rPr>
      <t xml:space="preserve">1 год обучения,      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22 учебн н. 2 н. экз.</t>
    </r>
  </si>
  <si>
    <t>время на зачет</t>
  </si>
  <si>
    <t xml:space="preserve">Объём программы </t>
  </si>
  <si>
    <t>время на экзамен и зачет</t>
  </si>
  <si>
    <t>Богословие иконы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</si>
</sst>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rgb="FFFFC000"/>
        <bgColor indexed="1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16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4" fillId="0" borderId="0"/>
    <xf numFmtId="0" fontId="4" fillId="13" borderId="49" applyNumberFormat="0" applyFont="0" applyAlignment="0" applyProtection="0"/>
    <xf numFmtId="0" fontId="37" fillId="15" borderId="53" applyNumberFormat="0" applyAlignment="0" applyProtection="0"/>
    <xf numFmtId="0" fontId="39" fillId="15" borderId="55" applyNumberFormat="0" applyAlignment="0" applyProtection="0"/>
    <xf numFmtId="44" fontId="4" fillId="0" borderId="0" applyFont="0" applyFill="0" applyBorder="0" applyAlignment="0" applyProtection="0"/>
  </cellStyleXfs>
  <cellXfs count="630">
    <xf numFmtId="0" fontId="0" fillId="0" borderId="0" xfId="0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4" xfId="0" applyFont="1" applyBorder="1" applyAlignment="1">
      <alignment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/>
    <xf numFmtId="0" fontId="6" fillId="0" borderId="0" xfId="1" applyFont="1" applyBorder="1" applyAlignment="1">
      <alignment horizontal="left"/>
    </xf>
    <xf numFmtId="0" fontId="20" fillId="0" borderId="1" xfId="1" applyFont="1" applyBorder="1" applyAlignment="1">
      <alignment horizontal="center"/>
    </xf>
    <xf numFmtId="0" fontId="20" fillId="0" borderId="4" xfId="1" applyFont="1" applyBorder="1" applyAlignment="1">
      <alignment horizontal="center" textRotation="90"/>
    </xf>
    <xf numFmtId="0" fontId="22" fillId="0" borderId="4" xfId="1" applyFont="1" applyBorder="1" applyAlignment="1">
      <alignment horizontal="center" wrapText="1"/>
    </xf>
    <xf numFmtId="0" fontId="10" fillId="5" borderId="5" xfId="1" applyFont="1" applyFill="1" applyBorder="1" applyAlignment="1">
      <alignment horizontal="center"/>
    </xf>
    <xf numFmtId="0" fontId="10" fillId="0" borderId="20" xfId="1" applyFont="1" applyBorder="1" applyAlignment="1"/>
    <xf numFmtId="0" fontId="10" fillId="5" borderId="20" xfId="1" applyFont="1" applyFill="1" applyBorder="1" applyAlignment="1"/>
    <xf numFmtId="0" fontId="10" fillId="5" borderId="23" xfId="1" applyFont="1" applyFill="1" applyBorder="1" applyAlignment="1"/>
    <xf numFmtId="0" fontId="26" fillId="0" borderId="0" xfId="1" applyFont="1" applyBorder="1" applyAlignment="1">
      <alignment horizontal="center" vertical="top" textRotation="1"/>
    </xf>
    <xf numFmtId="0" fontId="6" fillId="0" borderId="24" xfId="1" applyFont="1" applyBorder="1"/>
    <xf numFmtId="0" fontId="6" fillId="0" borderId="0" xfId="1" applyFont="1" applyBorder="1"/>
    <xf numFmtId="0" fontId="18" fillId="0" borderId="0" xfId="1" applyFont="1" applyBorder="1"/>
    <xf numFmtId="0" fontId="18" fillId="0" borderId="0" xfId="1" applyFont="1" applyFill="1" applyBorder="1"/>
    <xf numFmtId="0" fontId="4" fillId="0" borderId="0" xfId="1"/>
    <xf numFmtId="0" fontId="6" fillId="0" borderId="25" xfId="1" applyFont="1" applyBorder="1"/>
    <xf numFmtId="0" fontId="9" fillId="0" borderId="0" xfId="1" applyFont="1"/>
    <xf numFmtId="0" fontId="10" fillId="0" borderId="0" xfId="1" applyFont="1" applyFill="1" applyBorder="1" applyAlignment="1">
      <alignment horizontal="center"/>
    </xf>
    <xf numFmtId="0" fontId="27" fillId="0" borderId="0" xfId="1" applyFont="1"/>
    <xf numFmtId="0" fontId="7" fillId="0" borderId="0" xfId="1" applyFont="1"/>
    <xf numFmtId="0" fontId="18" fillId="0" borderId="0" xfId="1" applyFont="1"/>
    <xf numFmtId="0" fontId="9" fillId="0" borderId="0" xfId="1" applyFont="1" applyFill="1" applyBorder="1"/>
    <xf numFmtId="0" fontId="19" fillId="2" borderId="0" xfId="1" applyFont="1" applyFill="1" applyAlignment="1">
      <alignment horizontal="center" vertical="center" wrapText="1"/>
    </xf>
    <xf numFmtId="0" fontId="19" fillId="2" borderId="0" xfId="1" applyFont="1" applyFill="1" applyAlignment="1">
      <alignment horizontal="center" vertical="center"/>
    </xf>
    <xf numFmtId="0" fontId="23" fillId="0" borderId="7" xfId="1" applyFont="1" applyBorder="1" applyAlignment="1">
      <alignment horizontal="center" textRotation="90" wrapText="1"/>
    </xf>
    <xf numFmtId="0" fontId="28" fillId="4" borderId="8" xfId="1" applyNumberFormat="1" applyFont="1" applyFill="1" applyBorder="1" applyAlignment="1" applyProtection="1">
      <alignment horizontal="center" vertical="center"/>
      <protection locked="0"/>
    </xf>
    <xf numFmtId="0" fontId="28" fillId="9" borderId="8" xfId="1" applyNumberFormat="1" applyFont="1" applyFill="1" applyBorder="1" applyAlignment="1" applyProtection="1">
      <alignment horizontal="center" vertical="center"/>
      <protection locked="0"/>
    </xf>
    <xf numFmtId="0" fontId="28" fillId="0" borderId="8" xfId="1" applyNumberFormat="1" applyFont="1" applyFill="1" applyBorder="1" applyAlignment="1" applyProtection="1">
      <alignment horizontal="center" vertical="center"/>
      <protection locked="0"/>
    </xf>
    <xf numFmtId="0" fontId="28" fillId="10" borderId="8" xfId="1" applyNumberFormat="1" applyFont="1" applyFill="1" applyBorder="1" applyAlignment="1" applyProtection="1">
      <alignment horizontal="center" vertical="center"/>
      <protection locked="0"/>
    </xf>
    <xf numFmtId="0" fontId="28" fillId="11" borderId="8" xfId="1" applyNumberFormat="1" applyFont="1" applyFill="1" applyBorder="1" applyAlignment="1" applyProtection="1">
      <alignment horizontal="center" vertical="center"/>
      <protection locked="0"/>
    </xf>
    <xf numFmtId="0" fontId="28" fillId="9" borderId="24" xfId="1" applyNumberFormat="1" applyFont="1" applyFill="1" applyBorder="1" applyAlignment="1" applyProtection="1">
      <alignment horizontal="center" vertical="center"/>
      <protection locked="0"/>
    </xf>
    <xf numFmtId="0" fontId="28" fillId="9" borderId="9" xfId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/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wrapText="1"/>
    </xf>
    <xf numFmtId="0" fontId="30" fillId="0" borderId="0" xfId="0" applyFont="1" applyAlignment="1">
      <alignment wrapText="1"/>
    </xf>
    <xf numFmtId="0" fontId="25" fillId="3" borderId="5" xfId="0" applyFont="1" applyFill="1" applyBorder="1" applyAlignment="1">
      <alignment horizontal="center" vertical="top" wrapText="1"/>
    </xf>
    <xf numFmtId="0" fontId="25" fillId="3" borderId="17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25" fillId="3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29" fillId="0" borderId="16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5" fillId="3" borderId="5" xfId="0" applyNumberFormat="1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left" vertical="top" wrapText="1"/>
    </xf>
    <xf numFmtId="0" fontId="25" fillId="12" borderId="4" xfId="0" applyFont="1" applyFill="1" applyBorder="1" applyAlignment="1">
      <alignment horizontal="center" vertical="top" wrapText="1"/>
    </xf>
    <xf numFmtId="0" fontId="25" fillId="12" borderId="5" xfId="0" applyFont="1" applyFill="1" applyBorder="1" applyAlignment="1">
      <alignment horizontal="center" vertical="top" wrapText="1"/>
    </xf>
    <xf numFmtId="0" fontId="29" fillId="12" borderId="5" xfId="0" applyFont="1" applyFill="1" applyBorder="1" applyAlignment="1">
      <alignment horizontal="center" vertical="top" wrapText="1"/>
    </xf>
    <xf numFmtId="1" fontId="29" fillId="12" borderId="5" xfId="0" applyNumberFormat="1" applyFont="1" applyFill="1" applyBorder="1" applyAlignment="1">
      <alignment horizontal="center" vertical="top" wrapText="1"/>
    </xf>
    <xf numFmtId="0" fontId="29" fillId="12" borderId="6" xfId="0" applyFont="1" applyFill="1" applyBorder="1" applyAlignment="1">
      <alignment horizontal="center" vertical="top" wrapText="1"/>
    </xf>
    <xf numFmtId="1" fontId="29" fillId="12" borderId="4" xfId="0" applyNumberFormat="1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left" vertical="top" wrapText="1"/>
    </xf>
    <xf numFmtId="0" fontId="32" fillId="2" borderId="4" xfId="0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horizontal="center" vertical="top" wrapText="1"/>
    </xf>
    <xf numFmtId="0" fontId="31" fillId="2" borderId="5" xfId="0" applyFont="1" applyFill="1" applyBorder="1" applyAlignment="1">
      <alignment horizontal="center" vertical="top" wrapText="1"/>
    </xf>
    <xf numFmtId="0" fontId="25" fillId="3" borderId="7" xfId="0" applyFont="1" applyFill="1" applyBorder="1" applyAlignment="1">
      <alignment horizontal="center" vertical="top" wrapText="1"/>
    </xf>
    <xf numFmtId="0" fontId="25" fillId="3" borderId="8" xfId="0" applyFont="1" applyFill="1" applyBorder="1" applyAlignment="1">
      <alignment horizontal="center" vertical="top" wrapText="1"/>
    </xf>
    <xf numFmtId="0" fontId="25" fillId="3" borderId="9" xfId="0" applyFont="1" applyFill="1" applyBorder="1" applyAlignment="1">
      <alignment horizontal="center" vertical="top" wrapText="1"/>
    </xf>
    <xf numFmtId="0" fontId="33" fillId="0" borderId="0" xfId="0" applyFont="1"/>
    <xf numFmtId="0" fontId="30" fillId="0" borderId="0" xfId="0" applyFont="1"/>
    <xf numFmtId="1" fontId="30" fillId="0" borderId="0" xfId="0" applyNumberFormat="1" applyFont="1"/>
    <xf numFmtId="0" fontId="1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0" fontId="25" fillId="3" borderId="4" xfId="0" applyFont="1" applyFill="1" applyBorder="1" applyAlignment="1">
      <alignment horizontal="center" vertical="top" wrapText="1"/>
    </xf>
    <xf numFmtId="0" fontId="25" fillId="3" borderId="16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 wrapText="1"/>
    </xf>
    <xf numFmtId="0" fontId="32" fillId="2" borderId="35" xfId="0" applyFont="1" applyFill="1" applyBorder="1" applyAlignment="1">
      <alignment horizontal="center" vertical="top" wrapText="1"/>
    </xf>
    <xf numFmtId="0" fontId="32" fillId="2" borderId="20" xfId="0" applyFont="1" applyFill="1" applyBorder="1" applyAlignment="1">
      <alignment horizontal="center" vertical="top" wrapText="1"/>
    </xf>
    <xf numFmtId="0" fontId="31" fillId="2" borderId="20" xfId="0" applyFont="1" applyFill="1" applyBorder="1" applyAlignment="1">
      <alignment horizontal="center" vertical="top" wrapText="1"/>
    </xf>
    <xf numFmtId="1" fontId="29" fillId="2" borderId="20" xfId="0" applyNumberFormat="1" applyFont="1" applyFill="1" applyBorder="1" applyAlignment="1">
      <alignment horizontal="center" vertical="top" wrapText="1"/>
    </xf>
    <xf numFmtId="0" fontId="29" fillId="2" borderId="20" xfId="0" applyFont="1" applyFill="1" applyBorder="1" applyAlignment="1">
      <alignment horizontal="center" vertical="top" wrapText="1"/>
    </xf>
    <xf numFmtId="0" fontId="29" fillId="2" borderId="30" xfId="0" applyFont="1" applyFill="1" applyBorder="1" applyAlignment="1">
      <alignment horizontal="center" vertical="top" wrapText="1"/>
    </xf>
    <xf numFmtId="1" fontId="29" fillId="2" borderId="35" xfId="0" applyNumberFormat="1" applyFont="1" applyFill="1" applyBorder="1" applyAlignment="1">
      <alignment horizontal="center" vertical="top" wrapText="1"/>
    </xf>
    <xf numFmtId="0" fontId="25" fillId="2" borderId="35" xfId="0" applyFont="1" applyFill="1" applyBorder="1" applyAlignment="1">
      <alignment horizontal="center" vertical="top" wrapText="1"/>
    </xf>
    <xf numFmtId="0" fontId="25" fillId="2" borderId="20" xfId="0" applyFont="1" applyFill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0" fillId="0" borderId="0" xfId="0" applyFont="1"/>
    <xf numFmtId="0" fontId="33" fillId="0" borderId="0" xfId="0" applyFont="1" applyAlignment="1">
      <alignment vertical="top" wrapText="1"/>
    </xf>
    <xf numFmtId="1" fontId="33" fillId="0" borderId="0" xfId="0" applyNumberFormat="1" applyFont="1"/>
    <xf numFmtId="0" fontId="30" fillId="0" borderId="0" xfId="0" applyFont="1" applyAlignment="1">
      <alignment vertical="top" wrapText="1"/>
    </xf>
    <xf numFmtId="0" fontId="7" fillId="0" borderId="38" xfId="0" applyFont="1" applyBorder="1" applyAlignment="1">
      <alignment horizontal="center" vertical="top" wrapText="1"/>
    </xf>
    <xf numFmtId="0" fontId="29" fillId="2" borderId="39" xfId="0" applyFont="1" applyFill="1" applyBorder="1" applyAlignment="1">
      <alignment horizontal="left" vertical="top" wrapText="1"/>
    </xf>
    <xf numFmtId="0" fontId="29" fillId="2" borderId="4" xfId="0" applyFont="1" applyFill="1" applyBorder="1" applyAlignment="1">
      <alignment horizontal="center" vertical="top" wrapText="1"/>
    </xf>
    <xf numFmtId="1" fontId="29" fillId="2" borderId="17" xfId="0" applyNumberFormat="1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wrapText="1"/>
    </xf>
    <xf numFmtId="0" fontId="31" fillId="2" borderId="16" xfId="0" applyFont="1" applyFill="1" applyBorder="1" applyAlignment="1">
      <alignment horizontal="center" vertical="top" wrapText="1"/>
    </xf>
    <xf numFmtId="1" fontId="25" fillId="3" borderId="17" xfId="0" applyNumberFormat="1" applyFont="1" applyFill="1" applyBorder="1" applyAlignment="1">
      <alignment horizontal="center" vertical="top" wrapText="1"/>
    </xf>
    <xf numFmtId="0" fontId="25" fillId="3" borderId="19" xfId="0" applyFont="1" applyFill="1" applyBorder="1" applyAlignment="1">
      <alignment horizontal="center" vertical="top" wrapText="1"/>
    </xf>
    <xf numFmtId="0" fontId="25" fillId="3" borderId="18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1" fontId="34" fillId="0" borderId="0" xfId="0" applyNumberFormat="1" applyFont="1" applyAlignment="1">
      <alignment horizontal="center" vertical="top" wrapText="1"/>
    </xf>
    <xf numFmtId="0" fontId="34" fillId="0" borderId="0" xfId="0" applyFont="1"/>
    <xf numFmtId="0" fontId="12" fillId="2" borderId="6" xfId="0" applyFont="1" applyFill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/>
    </xf>
    <xf numFmtId="0" fontId="9" fillId="2" borderId="16" xfId="0" applyFont="1" applyFill="1" applyBorder="1" applyAlignment="1">
      <alignment horizontal="left" vertical="top" wrapText="1"/>
    </xf>
    <xf numFmtId="0" fontId="29" fillId="2" borderId="16" xfId="0" applyFont="1" applyFill="1" applyBorder="1" applyAlignment="1">
      <alignment horizontal="left" vertical="top" wrapText="1"/>
    </xf>
    <xf numFmtId="0" fontId="29" fillId="0" borderId="7" xfId="0" applyFont="1" applyBorder="1" applyAlignment="1">
      <alignment horizontal="center" vertical="top"/>
    </xf>
    <xf numFmtId="0" fontId="10" fillId="3" borderId="18" xfId="0" applyFont="1" applyFill="1" applyBorder="1" applyAlignment="1">
      <alignment horizontal="left" vertical="top" wrapText="1"/>
    </xf>
    <xf numFmtId="1" fontId="25" fillId="3" borderId="19" xfId="0" applyNumberFormat="1" applyFont="1" applyFill="1" applyBorder="1" applyAlignment="1">
      <alignment horizontal="center" vertical="top" wrapText="1"/>
    </xf>
    <xf numFmtId="0" fontId="24" fillId="3" borderId="17" xfId="0" applyFont="1" applyFill="1" applyBorder="1" applyAlignment="1">
      <alignment horizontal="center" vertical="top" wrapText="1"/>
    </xf>
    <xf numFmtId="0" fontId="24" fillId="3" borderId="5" xfId="0" applyFont="1" applyFill="1" applyBorder="1" applyAlignment="1">
      <alignment horizontal="center" vertical="top" wrapText="1"/>
    </xf>
    <xf numFmtId="0" fontId="24" fillId="3" borderId="16" xfId="0" applyFont="1" applyFill="1" applyBorder="1" applyAlignment="1">
      <alignment horizontal="center" vertical="top" wrapText="1"/>
    </xf>
    <xf numFmtId="0" fontId="24" fillId="3" borderId="4" xfId="0" applyFont="1" applyFill="1" applyBorder="1" applyAlignment="1">
      <alignment horizontal="center" vertical="top" wrapText="1"/>
    </xf>
    <xf numFmtId="0" fontId="24" fillId="3" borderId="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29" fillId="2" borderId="6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1" fontId="12" fillId="2" borderId="5" xfId="0" applyNumberFormat="1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1" fontId="24" fillId="2" borderId="4" xfId="0" applyNumberFormat="1" applyFont="1" applyFill="1" applyBorder="1" applyAlignment="1">
      <alignment horizontal="center" vertical="top" wrapText="1"/>
    </xf>
    <xf numFmtId="1" fontId="24" fillId="2" borderId="5" xfId="0" applyNumberFormat="1" applyFont="1" applyFill="1" applyBorder="1" applyAlignment="1">
      <alignment horizontal="center" vertical="top" wrapText="1"/>
    </xf>
    <xf numFmtId="0" fontId="24" fillId="2" borderId="17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top" wrapText="1"/>
    </xf>
    <xf numFmtId="1" fontId="24" fillId="3" borderId="4" xfId="0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12" fillId="12" borderId="17" xfId="0" applyFont="1" applyFill="1" applyBorder="1" applyAlignment="1">
      <alignment horizontal="center" vertical="top" wrapText="1"/>
    </xf>
    <xf numFmtId="0" fontId="12" fillId="12" borderId="5" xfId="0" applyFont="1" applyFill="1" applyBorder="1" applyAlignment="1">
      <alignment horizontal="center" vertical="top" wrapText="1"/>
    </xf>
    <xf numFmtId="1" fontId="12" fillId="12" borderId="5" xfId="0" applyNumberFormat="1" applyFont="1" applyFill="1" applyBorder="1" applyAlignment="1">
      <alignment horizontal="center" vertical="top" wrapText="1"/>
    </xf>
    <xf numFmtId="0" fontId="12" fillId="12" borderId="16" xfId="0" applyFont="1" applyFill="1" applyBorder="1" applyAlignment="1">
      <alignment horizontal="center" vertical="top" wrapText="1"/>
    </xf>
    <xf numFmtId="1" fontId="24" fillId="12" borderId="4" xfId="0" applyNumberFormat="1" applyFont="1" applyFill="1" applyBorder="1" applyAlignment="1">
      <alignment horizontal="center" vertical="top" wrapText="1"/>
    </xf>
    <xf numFmtId="1" fontId="24" fillId="12" borderId="5" xfId="0" applyNumberFormat="1" applyFont="1" applyFill="1" applyBorder="1" applyAlignment="1">
      <alignment horizontal="center" vertical="top" wrapText="1"/>
    </xf>
    <xf numFmtId="0" fontId="12" fillId="12" borderId="6" xfId="0" applyFont="1" applyFill="1" applyBorder="1" applyAlignment="1">
      <alignment horizontal="center" vertical="top" wrapText="1"/>
    </xf>
    <xf numFmtId="0" fontId="24" fillId="12" borderId="17" xfId="0" applyFont="1" applyFill="1" applyBorder="1" applyAlignment="1">
      <alignment horizontal="center" vertical="top" wrapText="1"/>
    </xf>
    <xf numFmtId="0" fontId="24" fillId="1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left" vertical="top" wrapText="1"/>
    </xf>
    <xf numFmtId="0" fontId="23" fillId="2" borderId="17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1" fontId="24" fillId="3" borderId="5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horizontal="center" vertical="top" wrapText="1"/>
    </xf>
    <xf numFmtId="0" fontId="24" fillId="3" borderId="8" xfId="0" applyFont="1" applyFill="1" applyBorder="1" applyAlignment="1">
      <alignment horizontal="center" vertical="top" wrapText="1"/>
    </xf>
    <xf numFmtId="0" fontId="24" fillId="3" borderId="18" xfId="0" applyFont="1" applyFill="1" applyBorder="1" applyAlignment="1">
      <alignment horizontal="center" vertical="top" wrapText="1"/>
    </xf>
    <xf numFmtId="1" fontId="24" fillId="3" borderId="7" xfId="0" applyNumberFormat="1" applyFont="1" applyFill="1" applyBorder="1" applyAlignment="1">
      <alignment horizontal="center" vertical="top" wrapText="1"/>
    </xf>
    <xf numFmtId="0" fontId="24" fillId="3" borderId="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5" fillId="3" borderId="4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5" fillId="3" borderId="4" xfId="0" applyFont="1" applyFill="1" applyBorder="1" applyAlignment="1">
      <alignment horizontal="center" vertical="top" wrapText="1"/>
    </xf>
    <xf numFmtId="0" fontId="25" fillId="3" borderId="16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1" fontId="25" fillId="2" borderId="4" xfId="0" applyNumberFormat="1" applyFont="1" applyFill="1" applyBorder="1" applyAlignment="1">
      <alignment horizontal="center" vertical="top" wrapText="1"/>
    </xf>
    <xf numFmtId="0" fontId="0" fillId="13" borderId="49" xfId="2" applyFont="1"/>
    <xf numFmtId="0" fontId="10" fillId="0" borderId="0" xfId="0" applyFont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9" fillId="0" borderId="0" xfId="1" applyFont="1" applyAlignment="1">
      <alignment horizontal="left"/>
    </xf>
    <xf numFmtId="0" fontId="6" fillId="0" borderId="0" xfId="1" applyFont="1" applyAlignment="1">
      <alignment wrapText="1"/>
    </xf>
    <xf numFmtId="0" fontId="21" fillId="4" borderId="2" xfId="1" applyNumberFormat="1" applyFont="1" applyFill="1" applyBorder="1" applyAlignment="1" applyProtection="1">
      <alignment horizontal="left" vertical="center"/>
      <protection locked="0"/>
    </xf>
    <xf numFmtId="0" fontId="19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top" wrapText="1"/>
    </xf>
    <xf numFmtId="0" fontId="21" fillId="4" borderId="2" xfId="1" applyNumberFormat="1" applyFont="1" applyFill="1" applyBorder="1" applyAlignment="1" applyProtection="1">
      <alignment horizontal="left" vertical="center"/>
      <protection locked="0"/>
    </xf>
    <xf numFmtId="0" fontId="23" fillId="0" borderId="19" xfId="1" applyFont="1" applyBorder="1" applyAlignment="1">
      <alignment horizontal="center" textRotation="90" wrapText="1"/>
    </xf>
    <xf numFmtId="0" fontId="21" fillId="4" borderId="26" xfId="1" applyNumberFormat="1" applyFont="1" applyFill="1" applyBorder="1" applyAlignment="1" applyProtection="1">
      <alignment vertical="center"/>
      <protection locked="0"/>
    </xf>
    <xf numFmtId="0" fontId="21" fillId="4" borderId="28" xfId="1" applyNumberFormat="1" applyFont="1" applyFill="1" applyBorder="1" applyAlignment="1" applyProtection="1">
      <alignment vertical="center"/>
      <protection locked="0"/>
    </xf>
    <xf numFmtId="0" fontId="21" fillId="4" borderId="37" xfId="1" applyNumberFormat="1" applyFont="1" applyFill="1" applyBorder="1" applyAlignment="1" applyProtection="1">
      <alignment vertical="center"/>
      <protection locked="0"/>
    </xf>
    <xf numFmtId="49" fontId="21" fillId="4" borderId="6" xfId="1" applyNumberFormat="1" applyFont="1" applyFill="1" applyBorder="1" applyAlignment="1" applyProtection="1">
      <alignment horizontal="left" vertical="center" textRotation="90"/>
      <protection locked="0"/>
    </xf>
    <xf numFmtId="0" fontId="22" fillId="0" borderId="17" xfId="1" applyFont="1" applyBorder="1" applyAlignment="1">
      <alignment horizontal="center" vertical="center" wrapText="1"/>
    </xf>
    <xf numFmtId="0" fontId="36" fillId="4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6" xfId="1" applyNumberFormat="1" applyFont="1" applyFill="1" applyBorder="1" applyAlignment="1" applyProtection="1">
      <alignment horizontal="center" vertical="center"/>
      <protection locked="0"/>
    </xf>
    <xf numFmtId="0" fontId="28" fillId="14" borderId="8" xfId="1" applyNumberFormat="1" applyFont="1" applyFill="1" applyBorder="1" applyAlignment="1" applyProtection="1">
      <alignment horizontal="center" vertical="center"/>
      <protection locked="0"/>
    </xf>
    <xf numFmtId="0" fontId="10" fillId="5" borderId="5" xfId="1" applyFont="1" applyFill="1" applyBorder="1" applyAlignment="1">
      <alignment horizontal="center"/>
    </xf>
    <xf numFmtId="0" fontId="10" fillId="6" borderId="22" xfId="1" applyFont="1" applyFill="1" applyBorder="1" applyAlignment="1">
      <alignment horizontal="center"/>
    </xf>
    <xf numFmtId="0" fontId="21" fillId="4" borderId="2" xfId="1" applyNumberFormat="1" applyFont="1" applyFill="1" applyBorder="1" applyAlignment="1" applyProtection="1">
      <alignment horizontal="left" vertical="center"/>
      <protection locked="0"/>
    </xf>
    <xf numFmtId="49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0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0" fontId="10" fillId="6" borderId="22" xfId="1" applyFont="1" applyFill="1" applyBorder="1" applyAlignment="1">
      <alignment horizontal="center"/>
    </xf>
    <xf numFmtId="0" fontId="9" fillId="0" borderId="0" xfId="1" applyFont="1" applyAlignment="1">
      <alignment horizontal="left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vertical="top" wrapText="1"/>
    </xf>
    <xf numFmtId="0" fontId="38" fillId="5" borderId="53" xfId="3" applyFont="1" applyFill="1" applyAlignment="1">
      <alignment horizontal="center"/>
    </xf>
    <xf numFmtId="0" fontId="20" fillId="0" borderId="4" xfId="1" applyFont="1" applyBorder="1" applyAlignment="1">
      <alignment horizontal="center" vertical="center" textRotation="90"/>
    </xf>
    <xf numFmtId="0" fontId="38" fillId="5" borderId="53" xfId="3" applyFont="1" applyFill="1" applyAlignment="1"/>
    <xf numFmtId="0" fontId="21" fillId="4" borderId="2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vertical="top" wrapText="1"/>
    </xf>
    <xf numFmtId="0" fontId="4" fillId="0" borderId="0" xfId="1" applyBorder="1"/>
    <xf numFmtId="0" fontId="0" fillId="0" borderId="0" xfId="0" applyAlignment="1">
      <alignment vertical="center"/>
    </xf>
    <xf numFmtId="0" fontId="9" fillId="0" borderId="0" xfId="1" applyFont="1" applyBorder="1"/>
    <xf numFmtId="0" fontId="10" fillId="0" borderId="0" xfId="1" applyFont="1"/>
    <xf numFmtId="0" fontId="7" fillId="0" borderId="0" xfId="0" applyFont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9" fillId="12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1" fontId="9" fillId="2" borderId="5" xfId="0" applyNumberFormat="1" applyFont="1" applyFill="1" applyBorder="1" applyAlignment="1">
      <alignment horizontal="center" vertical="top" wrapText="1"/>
    </xf>
    <xf numFmtId="1" fontId="9" fillId="2" borderId="17" xfId="0" applyNumberFormat="1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33" fillId="2" borderId="5" xfId="0" applyFont="1" applyFill="1" applyBorder="1" applyAlignment="1">
      <alignment horizontal="center" vertical="top" wrapText="1"/>
    </xf>
    <xf numFmtId="0" fontId="33" fillId="2" borderId="6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1" fontId="9" fillId="3" borderId="5" xfId="0" applyNumberFormat="1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1" fontId="9" fillId="3" borderId="17" xfId="0" applyNumberFormat="1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10" fillId="12" borderId="4" xfId="0" applyFont="1" applyFill="1" applyBorder="1" applyAlignment="1">
      <alignment horizontal="center" vertical="top" wrapText="1"/>
    </xf>
    <xf numFmtId="0" fontId="10" fillId="12" borderId="5" xfId="0" applyFont="1" applyFill="1" applyBorder="1" applyAlignment="1">
      <alignment horizontal="center" vertical="top" wrapText="1"/>
    </xf>
    <xf numFmtId="0" fontId="9" fillId="12" borderId="5" xfId="0" applyFont="1" applyFill="1" applyBorder="1" applyAlignment="1">
      <alignment horizontal="center" vertical="top" wrapText="1"/>
    </xf>
    <xf numFmtId="1" fontId="9" fillId="12" borderId="5" xfId="0" applyNumberFormat="1" applyFont="1" applyFill="1" applyBorder="1" applyAlignment="1">
      <alignment horizontal="center" vertical="top" wrapText="1"/>
    </xf>
    <xf numFmtId="1" fontId="10" fillId="12" borderId="17" xfId="0" applyNumberFormat="1" applyFont="1" applyFill="1" applyBorder="1" applyAlignment="1">
      <alignment horizontal="center" vertical="top" wrapText="1"/>
    </xf>
    <xf numFmtId="0" fontId="9" fillId="12" borderId="16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top" wrapText="1"/>
    </xf>
    <xf numFmtId="0" fontId="41" fillId="2" borderId="4" xfId="0" applyFont="1" applyFill="1" applyBorder="1" applyAlignment="1">
      <alignment horizontal="center" vertical="top" wrapText="1"/>
    </xf>
    <xf numFmtId="0" fontId="41" fillId="2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1" fontId="10" fillId="2" borderId="17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1" fontId="10" fillId="3" borderId="19" xfId="0" applyNumberFormat="1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top" wrapText="1"/>
    </xf>
    <xf numFmtId="0" fontId="27" fillId="0" borderId="0" xfId="0" applyFont="1"/>
    <xf numFmtId="0" fontId="5" fillId="0" borderId="0" xfId="0" applyFont="1"/>
    <xf numFmtId="0" fontId="2" fillId="3" borderId="49" xfId="2" applyFont="1" applyFill="1"/>
    <xf numFmtId="0" fontId="18" fillId="0" borderId="0" xfId="0" applyFont="1" applyAlignment="1">
      <alignment horizontal="center" vertical="top" wrapText="1"/>
    </xf>
    <xf numFmtId="0" fontId="9" fillId="0" borderId="0" xfId="1" applyFont="1" applyAlignment="1">
      <alignment horizontal="left"/>
    </xf>
    <xf numFmtId="0" fontId="5" fillId="16" borderId="0" xfId="0" applyFont="1" applyFill="1"/>
    <xf numFmtId="0" fontId="0" fillId="16" borderId="0" xfId="0" applyFill="1"/>
    <xf numFmtId="0" fontId="1" fillId="16" borderId="0" xfId="0" applyFont="1" applyFill="1"/>
    <xf numFmtId="0" fontId="43" fillId="16" borderId="0" xfId="0" applyFont="1" applyFill="1"/>
    <xf numFmtId="0" fontId="44" fillId="16" borderId="0" xfId="0" applyFont="1" applyFill="1"/>
    <xf numFmtId="0" fontId="10" fillId="0" borderId="0" xfId="0" applyFont="1"/>
    <xf numFmtId="0" fontId="45" fillId="16" borderId="0" xfId="0" applyFont="1" applyFill="1"/>
    <xf numFmtId="49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0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44" fontId="18" fillId="0" borderId="0" xfId="5" applyFont="1" applyBorder="1"/>
    <xf numFmtId="49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0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0" fontId="10" fillId="6" borderId="22" xfId="1" applyFont="1" applyFill="1" applyBorder="1" applyAlignment="1">
      <alignment horizontal="center"/>
    </xf>
    <xf numFmtId="49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0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17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textRotation="90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 textRotation="90" wrapText="1"/>
    </xf>
    <xf numFmtId="0" fontId="9" fillId="2" borderId="6" xfId="0" applyFont="1" applyFill="1" applyBorder="1" applyAlignment="1">
      <alignment horizontal="left" vertical="top" textRotation="90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top" textRotation="90" wrapText="1"/>
    </xf>
    <xf numFmtId="0" fontId="9" fillId="0" borderId="4" xfId="0" applyFont="1" applyBorder="1" applyAlignment="1">
      <alignment horizontal="center" vertical="top" textRotation="90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44" fontId="0" fillId="7" borderId="20" xfId="5" applyFont="1" applyFill="1" applyBorder="1" applyAlignment="1">
      <alignment horizontal="center"/>
    </xf>
    <xf numFmtId="44" fontId="0" fillId="7" borderId="21" xfId="5" applyFont="1" applyFill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6" borderId="5" xfId="1" applyFont="1" applyFill="1" applyBorder="1" applyAlignment="1">
      <alignment horizontal="center"/>
    </xf>
    <xf numFmtId="0" fontId="10" fillId="6" borderId="8" xfId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7" borderId="5" xfId="1" applyFont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4" fillId="0" borderId="20" xfId="1" applyBorder="1" applyAlignment="1">
      <alignment horizontal="center"/>
    </xf>
    <xf numFmtId="0" fontId="4" fillId="0" borderId="22" xfId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4" fillId="0" borderId="5" xfId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23" fillId="0" borderId="20" xfId="1" applyFont="1" applyBorder="1" applyAlignment="1">
      <alignment horizontal="center" vertical="top" textRotation="90"/>
    </xf>
    <xf numFmtId="0" fontId="23" fillId="0" borderId="22" xfId="1" applyFont="1" applyBorder="1" applyAlignment="1">
      <alignment horizontal="center" vertical="top" textRotation="90"/>
    </xf>
    <xf numFmtId="0" fontId="23" fillId="0" borderId="23" xfId="1" applyFont="1" applyBorder="1" applyAlignment="1">
      <alignment horizontal="center" vertical="top" textRotation="90"/>
    </xf>
    <xf numFmtId="0" fontId="10" fillId="8" borderId="5" xfId="1" applyFont="1" applyFill="1" applyBorder="1" applyAlignment="1">
      <alignment horizontal="center"/>
    </xf>
    <xf numFmtId="0" fontId="10" fillId="8" borderId="8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10" fillId="8" borderId="20" xfId="1" applyFont="1" applyFill="1" applyBorder="1" applyAlignment="1">
      <alignment horizontal="center"/>
    </xf>
    <xf numFmtId="0" fontId="10" fillId="8" borderId="23" xfId="1" applyFont="1" applyFill="1" applyBorder="1" applyAlignment="1">
      <alignment horizontal="center"/>
    </xf>
    <xf numFmtId="0" fontId="4" fillId="0" borderId="8" xfId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4" fillId="0" borderId="23" xfId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9" fillId="7" borderId="8" xfId="1" applyFont="1" applyFill="1" applyBorder="1" applyAlignment="1">
      <alignment horizontal="center"/>
    </xf>
    <xf numFmtId="0" fontId="25" fillId="7" borderId="5" xfId="1" applyFont="1" applyFill="1" applyBorder="1" applyAlignment="1">
      <alignment horizontal="center"/>
    </xf>
    <xf numFmtId="0" fontId="25" fillId="7" borderId="8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9" fillId="0" borderId="0" xfId="1" applyFont="1" applyAlignment="1">
      <alignment horizontal="left"/>
    </xf>
    <xf numFmtId="0" fontId="6" fillId="0" borderId="0" xfId="1" applyFont="1" applyAlignment="1">
      <alignment wrapText="1"/>
    </xf>
    <xf numFmtId="0" fontId="21" fillId="4" borderId="2" xfId="1" applyNumberFormat="1" applyFont="1" applyFill="1" applyBorder="1" applyAlignment="1" applyProtection="1">
      <alignment horizontal="left" vertical="center"/>
      <protection locked="0"/>
    </xf>
    <xf numFmtId="0" fontId="18" fillId="2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7" fillId="0" borderId="0" xfId="1" applyFont="1" applyAlignment="1">
      <alignment horizontal="center" vertical="top" wrapText="1"/>
    </xf>
    <xf numFmtId="49" fontId="20" fillId="0" borderId="52" xfId="1" applyNumberFormat="1" applyFont="1" applyBorder="1" applyAlignment="1">
      <alignment horizontal="center" vertical="center" textRotation="90"/>
    </xf>
    <xf numFmtId="49" fontId="20" fillId="0" borderId="22" xfId="1" applyNumberFormat="1" applyFont="1" applyBorder="1" applyAlignment="1">
      <alignment horizontal="center" vertical="center" textRotation="90"/>
    </xf>
    <xf numFmtId="0" fontId="10" fillId="6" borderId="6" xfId="1" applyFont="1" applyFill="1" applyBorder="1" applyAlignment="1">
      <alignment horizontal="center"/>
    </xf>
    <xf numFmtId="0" fontId="10" fillId="6" borderId="9" xfId="1" applyFont="1" applyFill="1" applyBorder="1" applyAlignment="1">
      <alignment horizontal="center"/>
    </xf>
    <xf numFmtId="0" fontId="10" fillId="6" borderId="20" xfId="1" applyFont="1" applyFill="1" applyBorder="1" applyAlignment="1">
      <alignment horizontal="center"/>
    </xf>
    <xf numFmtId="0" fontId="10" fillId="6" borderId="22" xfId="1" applyFont="1" applyFill="1" applyBorder="1" applyAlignment="1">
      <alignment horizontal="center"/>
    </xf>
    <xf numFmtId="0" fontId="10" fillId="6" borderId="23" xfId="1" applyFont="1" applyFill="1" applyBorder="1" applyAlignment="1">
      <alignment horizontal="center"/>
    </xf>
    <xf numFmtId="0" fontId="10" fillId="0" borderId="0" xfId="1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10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49" fontId="21" fillId="4" borderId="2" xfId="1" applyNumberFormat="1" applyFont="1" applyFill="1" applyBorder="1" applyAlignment="1" applyProtection="1">
      <alignment horizontal="left" vertical="center" textRotation="90"/>
      <protection locked="0"/>
    </xf>
    <xf numFmtId="49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0" fontId="21" fillId="4" borderId="3" xfId="1" applyNumberFormat="1" applyFont="1" applyFill="1" applyBorder="1" applyAlignment="1" applyProtection="1">
      <alignment horizontal="left" vertical="center"/>
      <protection locked="0"/>
    </xf>
    <xf numFmtId="49" fontId="21" fillId="4" borderId="52" xfId="1" applyNumberFormat="1" applyFont="1" applyFill="1" applyBorder="1" applyAlignment="1" applyProtection="1">
      <alignment horizontal="center" vertical="center" textRotation="90"/>
      <protection locked="0"/>
    </xf>
    <xf numFmtId="49" fontId="21" fillId="4" borderId="22" xfId="1" applyNumberFormat="1" applyFont="1" applyFill="1" applyBorder="1" applyAlignment="1" applyProtection="1">
      <alignment horizontal="center" vertical="center" textRotation="90"/>
      <protection locked="0"/>
    </xf>
    <xf numFmtId="0" fontId="21" fillId="4" borderId="26" xfId="1" applyNumberFormat="1" applyFont="1" applyFill="1" applyBorder="1" applyAlignment="1" applyProtection="1">
      <alignment horizontal="center" vertical="center"/>
      <protection locked="0"/>
    </xf>
    <xf numFmtId="0" fontId="21" fillId="4" borderId="28" xfId="1" applyNumberFormat="1" applyFont="1" applyFill="1" applyBorder="1" applyAlignment="1" applyProtection="1">
      <alignment horizontal="center" vertical="center"/>
      <protection locked="0"/>
    </xf>
    <xf numFmtId="0" fontId="21" fillId="4" borderId="37" xfId="1" applyNumberFormat="1" applyFont="1" applyFill="1" applyBorder="1" applyAlignment="1" applyProtection="1">
      <alignment horizontal="center" vertical="center"/>
      <protection locked="0"/>
    </xf>
    <xf numFmtId="0" fontId="23" fillId="0" borderId="4" xfId="1" applyFont="1" applyBorder="1" applyAlignment="1">
      <alignment horizontal="center" vertical="top" textRotation="90"/>
    </xf>
    <xf numFmtId="0" fontId="23" fillId="0" borderId="7" xfId="1" applyFont="1" applyBorder="1" applyAlignment="1">
      <alignment horizontal="center" vertical="top" textRotation="90"/>
    </xf>
    <xf numFmtId="0" fontId="24" fillId="0" borderId="5" xfId="1" applyFont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7" borderId="8" xfId="1" applyFont="1" applyFill="1" applyBorder="1" applyAlignment="1">
      <alignment horizontal="center"/>
    </xf>
    <xf numFmtId="0" fontId="10" fillId="5" borderId="20" xfId="1" applyFont="1" applyFill="1" applyBorder="1" applyAlignment="1">
      <alignment horizontal="center"/>
    </xf>
    <xf numFmtId="0" fontId="10" fillId="5" borderId="23" xfId="1" applyFont="1" applyFill="1" applyBorder="1" applyAlignment="1">
      <alignment horizontal="center"/>
    </xf>
    <xf numFmtId="0" fontId="10" fillId="5" borderId="8" xfId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24" fillId="0" borderId="20" xfId="1" applyFont="1" applyBorder="1" applyAlignment="1">
      <alignment horizontal="center"/>
    </xf>
    <xf numFmtId="0" fontId="24" fillId="0" borderId="22" xfId="1" applyFont="1" applyBorder="1" applyAlignment="1">
      <alignment horizontal="center"/>
    </xf>
    <xf numFmtId="0" fontId="44" fillId="7" borderId="20" xfId="1" applyFont="1" applyFill="1" applyBorder="1" applyAlignment="1">
      <alignment horizontal="center"/>
    </xf>
    <xf numFmtId="0" fontId="45" fillId="7" borderId="22" xfId="1" applyFont="1" applyFill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10" fillId="5" borderId="22" xfId="1" applyFont="1" applyFill="1" applyBorder="1" applyAlignment="1">
      <alignment horizontal="center"/>
    </xf>
    <xf numFmtId="0" fontId="10" fillId="6" borderId="30" xfId="1" applyFont="1" applyFill="1" applyBorder="1" applyAlignment="1">
      <alignment horizontal="center"/>
    </xf>
    <xf numFmtId="0" fontId="10" fillId="6" borderId="32" xfId="1" applyFont="1" applyFill="1" applyBorder="1" applyAlignment="1">
      <alignment horizontal="center"/>
    </xf>
    <xf numFmtId="0" fontId="0" fillId="7" borderId="20" xfId="1" applyFont="1" applyFill="1" applyBorder="1" applyAlignment="1">
      <alignment horizontal="center"/>
    </xf>
    <xf numFmtId="0" fontId="4" fillId="7" borderId="22" xfId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5" fillId="2" borderId="20" xfId="1" applyFont="1" applyFill="1" applyBorder="1" applyAlignment="1">
      <alignment horizontal="center"/>
    </xf>
    <xf numFmtId="0" fontId="35" fillId="2" borderId="22" xfId="1" applyFont="1" applyFill="1" applyBorder="1" applyAlignment="1">
      <alignment horizontal="center"/>
    </xf>
    <xf numFmtId="0" fontId="19" fillId="2" borderId="0" xfId="1" applyFont="1" applyFill="1" applyAlignment="1">
      <alignment horizontal="center" vertical="center"/>
    </xf>
    <xf numFmtId="0" fontId="23" fillId="0" borderId="35" xfId="1" applyFont="1" applyBorder="1" applyAlignment="1">
      <alignment horizontal="center" vertical="top" textRotation="90"/>
    </xf>
    <xf numFmtId="0" fontId="23" fillId="0" borderId="54" xfId="1" applyFont="1" applyBorder="1" applyAlignment="1">
      <alignment horizontal="center" vertical="top" textRotation="90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25" fillId="3" borderId="4" xfId="0" applyFont="1" applyFill="1" applyBorder="1" applyAlignment="1">
      <alignment horizontal="center" vertical="top" wrapText="1"/>
    </xf>
    <xf numFmtId="0" fontId="25" fillId="3" borderId="16" xfId="0" applyFont="1" applyFill="1" applyBorder="1" applyAlignment="1">
      <alignment horizontal="center" vertical="top" wrapText="1"/>
    </xf>
    <xf numFmtId="0" fontId="29" fillId="12" borderId="4" xfId="0" applyFont="1" applyFill="1" applyBorder="1" applyAlignment="1">
      <alignment horizontal="center" vertical="top" wrapText="1"/>
    </xf>
    <xf numFmtId="0" fontId="29" fillId="12" borderId="16" xfId="0" applyFont="1" applyFill="1" applyBorder="1" applyAlignment="1">
      <alignment horizontal="center" vertical="top" wrapText="1"/>
    </xf>
    <xf numFmtId="0" fontId="25" fillId="3" borderId="33" xfId="0" applyFont="1" applyFill="1" applyBorder="1" applyAlignment="1">
      <alignment horizontal="center" vertical="top" wrapText="1"/>
    </xf>
    <xf numFmtId="0" fontId="25" fillId="3" borderId="2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30" xfId="0" applyFont="1" applyFill="1" applyBorder="1" applyAlignment="1">
      <alignment horizontal="left" vertical="top" textRotation="90" wrapText="1"/>
    </xf>
    <xf numFmtId="0" fontId="12" fillId="2" borderId="31" xfId="0" applyFont="1" applyFill="1" applyBorder="1" applyAlignment="1">
      <alignment horizontal="left" vertical="top" textRotation="90" wrapText="1"/>
    </xf>
    <xf numFmtId="0" fontId="12" fillId="2" borderId="32" xfId="0" applyFont="1" applyFill="1" applyBorder="1" applyAlignment="1">
      <alignment horizontal="left" vertical="top" textRotation="90" wrapText="1"/>
    </xf>
    <xf numFmtId="0" fontId="46" fillId="0" borderId="0" xfId="0" applyFont="1" applyAlignment="1">
      <alignment horizontal="center" vertical="top" wrapText="1"/>
    </xf>
    <xf numFmtId="0" fontId="12" fillId="2" borderId="6" xfId="0" applyFont="1" applyFill="1" applyBorder="1" applyAlignment="1">
      <alignment horizontal="left" vertical="top" textRotation="90" wrapText="1"/>
    </xf>
    <xf numFmtId="0" fontId="12" fillId="2" borderId="4" xfId="0" applyFont="1" applyFill="1" applyBorder="1" applyAlignment="1">
      <alignment horizontal="left" vertical="top" textRotation="90" wrapText="1"/>
    </xf>
    <xf numFmtId="1" fontId="12" fillId="2" borderId="5" xfId="0" applyNumberFormat="1" applyFont="1" applyFill="1" applyBorder="1" applyAlignment="1">
      <alignment horizontal="left" vertical="top" textRotation="90" wrapText="1"/>
    </xf>
    <xf numFmtId="0" fontId="2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2" borderId="26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29" fillId="2" borderId="27" xfId="0" applyFont="1" applyFill="1" applyBorder="1" applyAlignment="1">
      <alignment horizontal="center" vertical="top" wrapText="1"/>
    </xf>
    <xf numFmtId="0" fontId="29" fillId="2" borderId="28" xfId="0" applyFont="1" applyFill="1" applyBorder="1" applyAlignment="1">
      <alignment horizontal="center" vertical="top" wrapText="1"/>
    </xf>
    <xf numFmtId="0" fontId="29" fillId="2" borderId="29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left" vertical="top" textRotation="90" wrapText="1"/>
    </xf>
    <xf numFmtId="0" fontId="24" fillId="2" borderId="5" xfId="0" applyFont="1" applyFill="1" applyBorder="1" applyAlignment="1">
      <alignment horizontal="left" vertical="top" textRotation="90" wrapText="1"/>
    </xf>
    <xf numFmtId="0" fontId="24" fillId="2" borderId="4" xfId="0" applyFont="1" applyFill="1" applyBorder="1" applyAlignment="1">
      <alignment horizontal="left" vertical="top" wrapText="1"/>
    </xf>
    <xf numFmtId="0" fontId="24" fillId="2" borderId="5" xfId="0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textRotation="90" wrapText="1"/>
    </xf>
    <xf numFmtId="1" fontId="29" fillId="2" borderId="5" xfId="0" applyNumberFormat="1" applyFont="1" applyFill="1" applyBorder="1" applyAlignment="1">
      <alignment horizontal="center" vertical="top" textRotation="90" wrapText="1"/>
    </xf>
    <xf numFmtId="0" fontId="29" fillId="2" borderId="4" xfId="0" applyFont="1" applyFill="1" applyBorder="1" applyAlignment="1">
      <alignment horizontal="center" vertical="top" textRotation="90" wrapText="1"/>
    </xf>
    <xf numFmtId="0" fontId="12" fillId="2" borderId="5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textRotation="90" wrapText="1"/>
    </xf>
    <xf numFmtId="0" fontId="25" fillId="3" borderId="40" xfId="0" applyFont="1" applyFill="1" applyBorder="1" applyAlignment="1">
      <alignment horizontal="center" vertical="top" wrapText="1"/>
    </xf>
    <xf numFmtId="0" fontId="25" fillId="3" borderId="41" xfId="0" applyFont="1" applyFill="1" applyBorder="1" applyAlignment="1">
      <alignment horizontal="center" vertical="top" wrapText="1"/>
    </xf>
    <xf numFmtId="0" fontId="25" fillId="3" borderId="42" xfId="0" applyFont="1" applyFill="1" applyBorder="1" applyAlignment="1">
      <alignment horizontal="center" vertical="top" wrapText="1"/>
    </xf>
    <xf numFmtId="0" fontId="25" fillId="3" borderId="43" xfId="0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29" fillId="2" borderId="39" xfId="0" applyFont="1" applyFill="1" applyBorder="1" applyAlignment="1">
      <alignment horizontal="center" vertical="top" wrapText="1"/>
    </xf>
    <xf numFmtId="0" fontId="29" fillId="2" borderId="37" xfId="0" applyFont="1" applyFill="1" applyBorder="1" applyAlignment="1">
      <alignment horizontal="center" vertical="top" wrapText="1"/>
    </xf>
    <xf numFmtId="0" fontId="29" fillId="2" borderId="26" xfId="0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textRotation="90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39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29" fillId="2" borderId="17" xfId="0" applyFont="1" applyFill="1" applyBorder="1" applyAlignment="1">
      <alignment horizontal="center" vertical="top" textRotation="90" wrapText="1"/>
    </xf>
    <xf numFmtId="0" fontId="10" fillId="0" borderId="24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distributed" vertical="top" textRotation="90" wrapText="1"/>
    </xf>
    <xf numFmtId="1" fontId="12" fillId="2" borderId="5" xfId="0" applyNumberFormat="1" applyFont="1" applyFill="1" applyBorder="1" applyAlignment="1">
      <alignment horizontal="center" vertical="top" textRotation="90" wrapText="1"/>
    </xf>
    <xf numFmtId="0" fontId="12" fillId="2" borderId="5" xfId="0" applyFont="1" applyFill="1" applyBorder="1" applyAlignment="1">
      <alignment horizontal="distributed" vertical="top" textRotation="90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textRotation="90" wrapText="1"/>
    </xf>
    <xf numFmtId="0" fontId="12" fillId="2" borderId="4" xfId="0" applyFont="1" applyFill="1" applyBorder="1" applyAlignment="1">
      <alignment horizontal="center" vertical="top" textRotation="90" wrapText="1"/>
    </xf>
    <xf numFmtId="0" fontId="12" fillId="2" borderId="5" xfId="0" applyFont="1" applyFill="1" applyBorder="1" applyAlignment="1">
      <alignment horizontal="center" vertical="top" textRotation="90" wrapText="1"/>
    </xf>
    <xf numFmtId="0" fontId="12" fillId="2" borderId="16" xfId="0" applyFont="1" applyFill="1" applyBorder="1" applyAlignment="1">
      <alignment horizontal="center" vertical="top" textRotation="90" wrapText="1"/>
    </xf>
    <xf numFmtId="0" fontId="29" fillId="0" borderId="44" xfId="0" applyFont="1" applyBorder="1" applyAlignment="1">
      <alignment horizontal="center" vertical="top"/>
    </xf>
    <xf numFmtId="0" fontId="29" fillId="0" borderId="45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37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10" fillId="3" borderId="46" xfId="0" applyFont="1" applyFill="1" applyBorder="1" applyAlignment="1">
      <alignment horizontal="center" vertical="top" wrapText="1"/>
    </xf>
    <xf numFmtId="0" fontId="10" fillId="3" borderId="47" xfId="0" applyFont="1" applyFill="1" applyBorder="1" applyAlignment="1">
      <alignment horizontal="center" vertical="top" wrapText="1"/>
    </xf>
    <xf numFmtId="0" fontId="9" fillId="3" borderId="40" xfId="0" applyFont="1" applyFill="1" applyBorder="1" applyAlignment="1">
      <alignment horizontal="center" vertical="top" wrapText="1"/>
    </xf>
    <xf numFmtId="0" fontId="9" fillId="3" borderId="4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textRotation="90" wrapText="1"/>
    </xf>
    <xf numFmtId="0" fontId="9" fillId="2" borderId="1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29" xfId="0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 wrapText="1"/>
    </xf>
    <xf numFmtId="0" fontId="12" fillId="2" borderId="48" xfId="0" applyFont="1" applyFill="1" applyBorder="1" applyAlignment="1">
      <alignment horizontal="center" vertical="top" textRotation="90" wrapText="1"/>
    </xf>
    <xf numFmtId="0" fontId="12" fillId="2" borderId="12" xfId="0" applyFont="1" applyFill="1" applyBorder="1" applyAlignment="1">
      <alignment horizontal="center" vertical="top" textRotation="90" wrapText="1"/>
    </xf>
    <xf numFmtId="0" fontId="12" fillId="2" borderId="14" xfId="0" applyFont="1" applyFill="1" applyBorder="1" applyAlignment="1">
      <alignment horizontal="center" vertical="top" textRotation="90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9" fillId="12" borderId="4" xfId="0" applyFont="1" applyFill="1" applyBorder="1" applyAlignment="1">
      <alignment horizontal="center" vertical="top" wrapText="1"/>
    </xf>
    <xf numFmtId="0" fontId="9" fillId="12" borderId="6" xfId="0" applyFont="1" applyFill="1" applyBorder="1" applyAlignment="1">
      <alignment horizontal="center" vertical="top" wrapText="1"/>
    </xf>
    <xf numFmtId="0" fontId="10" fillId="3" borderId="40" xfId="0" applyFont="1" applyFill="1" applyBorder="1" applyAlignment="1">
      <alignment horizontal="left" vertical="top" wrapText="1"/>
    </xf>
    <xf numFmtId="0" fontId="10" fillId="3" borderId="41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5" fillId="3" borderId="49" xfId="2" applyFont="1" applyFill="1" applyAlignment="1">
      <alignment horizontal="center"/>
    </xf>
    <xf numFmtId="0" fontId="0" fillId="3" borderId="49" xfId="2" applyFont="1" applyFill="1" applyAlignment="1">
      <alignment horizontal="center"/>
    </xf>
    <xf numFmtId="0" fontId="0" fillId="13" borderId="49" xfId="2" applyFont="1" applyAlignment="1">
      <alignment horizontal="center"/>
    </xf>
    <xf numFmtId="0" fontId="0" fillId="13" borderId="50" xfId="2" applyFont="1" applyBorder="1" applyAlignment="1">
      <alignment horizontal="center"/>
    </xf>
    <xf numFmtId="0" fontId="0" fillId="13" borderId="51" xfId="2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left" vertical="center" textRotation="90"/>
      <protection locked="0"/>
    </xf>
    <xf numFmtId="0" fontId="21" fillId="4" borderId="5" xfId="1" applyNumberFormat="1" applyFont="1" applyFill="1" applyBorder="1" applyAlignment="1" applyProtection="1">
      <alignment horizontal="left" vertical="center" textRotation="90"/>
      <protection locked="0"/>
    </xf>
    <xf numFmtId="0" fontId="23" fillId="0" borderId="35" xfId="1" applyFont="1" applyBorder="1" applyAlignment="1">
      <alignment horizontal="center" vertical="center" textRotation="90"/>
    </xf>
    <xf numFmtId="0" fontId="23" fillId="0" borderId="54" xfId="1" applyFont="1" applyBorder="1" applyAlignment="1">
      <alignment horizontal="center" vertical="center" textRotation="90"/>
    </xf>
    <xf numFmtId="0" fontId="10" fillId="6" borderId="20" xfId="1" applyFont="1" applyFill="1" applyBorder="1" applyAlignment="1">
      <alignment horizontal="center" vertical="center"/>
    </xf>
    <xf numFmtId="0" fontId="10" fillId="6" borderId="22" xfId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10" fillId="6" borderId="30" xfId="1" applyFont="1" applyFill="1" applyBorder="1" applyAlignment="1">
      <alignment horizontal="center" vertical="center"/>
    </xf>
    <xf numFmtId="0" fontId="10" fillId="6" borderId="32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0" fillId="5" borderId="20" xfId="1" applyFont="1" applyFill="1" applyBorder="1" applyAlignment="1">
      <alignment horizontal="center" vertical="center"/>
    </xf>
    <xf numFmtId="0" fontId="10" fillId="5" borderId="22" xfId="1" applyFont="1" applyFill="1" applyBorder="1" applyAlignment="1">
      <alignment horizontal="center" vertical="center"/>
    </xf>
    <xf numFmtId="0" fontId="9" fillId="17" borderId="20" xfId="1" applyFont="1" applyFill="1" applyBorder="1" applyAlignment="1">
      <alignment horizontal="center"/>
    </xf>
    <xf numFmtId="0" fontId="10" fillId="17" borderId="2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5" borderId="5" xfId="1" applyFont="1" applyFill="1" applyBorder="1" applyAlignment="1">
      <alignment horizontal="center" vertical="center"/>
    </xf>
    <xf numFmtId="0" fontId="24" fillId="5" borderId="5" xfId="1" applyFont="1" applyFill="1" applyBorder="1" applyAlignment="1">
      <alignment horizontal="center" vertical="center"/>
    </xf>
    <xf numFmtId="0" fontId="9" fillId="17" borderId="20" xfId="0" applyFont="1" applyFill="1" applyBorder="1" applyAlignment="1">
      <alignment horizontal="center" vertical="center"/>
    </xf>
    <xf numFmtId="0" fontId="9" fillId="17" borderId="22" xfId="0" applyFont="1" applyFill="1" applyBorder="1" applyAlignment="1">
      <alignment horizontal="center" vertical="center"/>
    </xf>
    <xf numFmtId="0" fontId="41" fillId="6" borderId="20" xfId="3" applyFont="1" applyFill="1" applyBorder="1" applyAlignment="1">
      <alignment horizontal="center" vertical="center"/>
    </xf>
    <xf numFmtId="0" fontId="40" fillId="6" borderId="22" xfId="3" applyFont="1" applyFill="1" applyBorder="1" applyAlignment="1">
      <alignment horizontal="center" vertical="center"/>
    </xf>
    <xf numFmtId="0" fontId="41" fillId="6" borderId="20" xfId="1" applyFont="1" applyFill="1" applyBorder="1" applyAlignment="1">
      <alignment horizontal="center" vertical="center"/>
    </xf>
    <xf numFmtId="0" fontId="40" fillId="6" borderId="22" xfId="1" applyFont="1" applyFill="1" applyBorder="1" applyAlignment="1">
      <alignment horizontal="center" vertical="center"/>
    </xf>
    <xf numFmtId="0" fontId="42" fillId="5" borderId="5" xfId="1" applyFont="1" applyFill="1" applyBorder="1" applyAlignment="1">
      <alignment horizontal="center" vertical="center"/>
    </xf>
    <xf numFmtId="0" fontId="7" fillId="17" borderId="20" xfId="0" applyFont="1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24" fillId="8" borderId="22" xfId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/>
    </xf>
    <xf numFmtId="0" fontId="9" fillId="5" borderId="22" xfId="1" applyFont="1" applyFill="1" applyBorder="1" applyAlignment="1">
      <alignment horizontal="center"/>
    </xf>
    <xf numFmtId="0" fontId="39" fillId="15" borderId="55" xfId="4" applyAlignment="1">
      <alignment horizontal="center"/>
    </xf>
    <xf numFmtId="0" fontId="42" fillId="5" borderId="22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/>
    </xf>
    <xf numFmtId="0" fontId="9" fillId="5" borderId="22" xfId="1" applyFont="1" applyFill="1" applyBorder="1" applyAlignment="1">
      <alignment horizontal="center" vertical="center"/>
    </xf>
    <xf numFmtId="0" fontId="47" fillId="2" borderId="0" xfId="1" applyFont="1" applyFill="1" applyAlignment="1">
      <alignment horizontal="center" vertical="center" wrapText="1"/>
    </xf>
    <xf numFmtId="0" fontId="46" fillId="0" borderId="0" xfId="1" applyFont="1" applyAlignment="1">
      <alignment horizontal="center" vertical="center" wrapText="1"/>
    </xf>
    <xf numFmtId="16" fontId="21" fillId="4" borderId="2" xfId="1" applyNumberFormat="1" applyFont="1" applyFill="1" applyBorder="1" applyAlignment="1" applyProtection="1">
      <alignment horizontal="left" vertical="center" textRotation="90"/>
      <protection locked="0"/>
    </xf>
    <xf numFmtId="0" fontId="9" fillId="8" borderId="20" xfId="1" applyFont="1" applyFill="1" applyBorder="1" applyAlignment="1">
      <alignment horizontal="center" vertical="center"/>
    </xf>
    <xf numFmtId="0" fontId="9" fillId="8" borderId="22" xfId="1" applyFont="1" applyFill="1" applyBorder="1" applyAlignment="1">
      <alignment horizontal="center" vertical="center"/>
    </xf>
    <xf numFmtId="0" fontId="37" fillId="15" borderId="53" xfId="3" applyAlignment="1">
      <alignment horizontal="center"/>
    </xf>
    <xf numFmtId="0" fontId="3" fillId="3" borderId="49" xfId="2" applyFont="1" applyFill="1" applyAlignment="1">
      <alignment horizontal="center"/>
    </xf>
    <xf numFmtId="0" fontId="0" fillId="0" borderId="0" xfId="0"/>
    <xf numFmtId="0" fontId="10" fillId="0" borderId="0" xfId="0" applyFont="1" applyAlignment="1">
      <alignment horizontal="left" vertical="center" wrapText="1"/>
    </xf>
    <xf numFmtId="0" fontId="9" fillId="2" borderId="6" xfId="0" applyFont="1" applyFill="1" applyBorder="1" applyAlignment="1">
      <alignment horizontal="center" vertical="top" textRotation="90" wrapText="1"/>
    </xf>
    <xf numFmtId="0" fontId="9" fillId="2" borderId="4" xfId="0" applyFont="1" applyFill="1" applyBorder="1" applyAlignment="1">
      <alignment horizontal="center" vertical="top" textRotation="90" wrapText="1"/>
    </xf>
    <xf numFmtId="0" fontId="9" fillId="2" borderId="5" xfId="0" applyFont="1" applyFill="1" applyBorder="1" applyAlignment="1">
      <alignment horizontal="center" vertical="top" textRotation="90" wrapText="1"/>
    </xf>
    <xf numFmtId="1" fontId="9" fillId="2" borderId="5" xfId="0" applyNumberFormat="1" applyFont="1" applyFill="1" applyBorder="1" applyAlignment="1">
      <alignment horizontal="center" vertical="top" textRotation="90" wrapText="1"/>
    </xf>
    <xf numFmtId="0" fontId="9" fillId="2" borderId="5" xfId="0" applyFont="1" applyFill="1" applyBorder="1" applyAlignment="1">
      <alignment horizontal="distributed" vertical="top" textRotation="90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textRotation="90" wrapText="1"/>
    </xf>
    <xf numFmtId="0" fontId="9" fillId="2" borderId="6" xfId="0" applyFont="1" applyFill="1" applyBorder="1" applyAlignment="1">
      <alignment horizontal="distributed" vertical="top" textRotation="90" wrapText="1"/>
    </xf>
    <xf numFmtId="0" fontId="9" fillId="12" borderId="40" xfId="0" applyFont="1" applyFill="1" applyBorder="1" applyAlignment="1">
      <alignment horizontal="center" vertical="top" wrapText="1"/>
    </xf>
    <xf numFmtId="0" fontId="9" fillId="12" borderId="41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textRotation="90" wrapText="1"/>
    </xf>
    <xf numFmtId="0" fontId="9" fillId="0" borderId="44" xfId="0" applyFont="1" applyBorder="1" applyAlignment="1">
      <alignment horizontal="center" vertical="top"/>
    </xf>
    <xf numFmtId="0" fontId="9" fillId="0" borderId="45" xfId="0" applyFont="1" applyBorder="1" applyAlignment="1">
      <alignment horizontal="center" vertical="top"/>
    </xf>
    <xf numFmtId="0" fontId="9" fillId="2" borderId="28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0" fillId="16" borderId="34" xfId="2" applyFont="1" applyFill="1" applyBorder="1" applyAlignment="1">
      <alignment horizontal="center"/>
    </xf>
    <xf numFmtId="0" fontId="0" fillId="16" borderId="0" xfId="2" applyFont="1" applyFill="1" applyBorder="1" applyAlignment="1">
      <alignment horizontal="center"/>
    </xf>
    <xf numFmtId="44" fontId="0" fillId="16" borderId="34" xfId="5" applyFont="1" applyFill="1" applyBorder="1" applyAlignment="1">
      <alignment horizontal="center"/>
    </xf>
    <xf numFmtId="44" fontId="0" fillId="16" borderId="0" xfId="5" applyFont="1" applyFill="1" applyBorder="1" applyAlignment="1">
      <alignment horizontal="center"/>
    </xf>
  </cellXfs>
  <cellStyles count="6">
    <cellStyle name="Вывод" xfId="3" builtinId="21"/>
    <cellStyle name="Вычисление" xfId="4" builtinId="22"/>
    <cellStyle name="Денежный" xfId="5" builtinId="4"/>
    <cellStyle name="Обычный" xfId="0" builtinId="0"/>
    <cellStyle name="Обычный 2" xfId="1"/>
    <cellStyle name="Примечание" xfId="2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workbookViewId="0">
      <selection activeCell="F5" sqref="F5"/>
    </sheetView>
  </sheetViews>
  <sheetFormatPr defaultRowHeight="15"/>
  <cols>
    <col min="1" max="1" width="10.7109375" customWidth="1"/>
    <col min="2" max="2" width="19.5703125" customWidth="1"/>
    <col min="3" max="3" width="7.5703125" customWidth="1"/>
    <col min="4" max="4" width="6.5703125" customWidth="1"/>
    <col min="5" max="5" width="5.7109375" customWidth="1"/>
    <col min="6" max="6" width="6.140625" customWidth="1"/>
    <col min="7" max="7" width="6.42578125" customWidth="1"/>
    <col min="8" max="8" width="6" customWidth="1"/>
    <col min="9" max="9" width="6.140625" customWidth="1"/>
    <col min="10" max="10" width="7.42578125" customWidth="1"/>
    <col min="11" max="11" width="6.42578125" customWidth="1"/>
    <col min="12" max="12" width="5.7109375" customWidth="1"/>
    <col min="13" max="13" width="18.140625" customWidth="1"/>
  </cols>
  <sheetData>
    <row r="1" spans="1:13">
      <c r="A1" s="341" t="s">
        <v>324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15.75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5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.75" customHeight="1">
      <c r="A4" s="309" t="s">
        <v>326</v>
      </c>
      <c r="B4" s="309"/>
      <c r="C4" s="309"/>
      <c r="D4" s="46"/>
      <c r="E4" s="46"/>
      <c r="F4" s="46"/>
      <c r="G4" s="46"/>
      <c r="H4" s="46"/>
      <c r="I4" s="46"/>
      <c r="J4" s="309" t="s">
        <v>327</v>
      </c>
      <c r="K4" s="309"/>
      <c r="L4" s="309"/>
      <c r="M4" s="309"/>
    </row>
    <row r="5" spans="1:13" ht="15.75" customHeight="1">
      <c r="A5" s="309"/>
      <c r="B5" s="309"/>
      <c r="C5" s="309"/>
      <c r="D5" s="46"/>
      <c r="E5" s="46"/>
      <c r="F5" s="46"/>
      <c r="G5" s="46"/>
      <c r="H5" s="46"/>
      <c r="I5" s="46"/>
      <c r="J5" s="309"/>
      <c r="K5" s="309"/>
      <c r="L5" s="309"/>
      <c r="M5" s="309"/>
    </row>
    <row r="6" spans="1:13" ht="15.75" customHeight="1">
      <c r="A6" s="309"/>
      <c r="B6" s="309"/>
      <c r="C6" s="309"/>
      <c r="D6" s="46"/>
      <c r="E6" s="46"/>
      <c r="F6" s="46"/>
      <c r="G6" s="46"/>
      <c r="H6" s="46"/>
      <c r="I6" s="46"/>
      <c r="J6" s="309"/>
      <c r="K6" s="309"/>
      <c r="L6" s="309"/>
      <c r="M6" s="309"/>
    </row>
    <row r="7" spans="1:13" ht="15.75" customHeight="1">
      <c r="A7" s="309"/>
      <c r="B7" s="309"/>
      <c r="C7" s="309"/>
      <c r="D7" s="46"/>
      <c r="E7" s="46"/>
      <c r="F7" s="46"/>
      <c r="G7" s="46"/>
      <c r="H7" s="46"/>
      <c r="I7" s="46"/>
      <c r="J7" s="309"/>
      <c r="K7" s="309"/>
      <c r="L7" s="309"/>
      <c r="M7" s="309"/>
    </row>
    <row r="8" spans="1:13" ht="15.75" customHeight="1">
      <c r="A8" s="309"/>
      <c r="B8" s="309"/>
      <c r="C8" s="309"/>
      <c r="D8" s="46"/>
      <c r="E8" s="46"/>
      <c r="F8" s="46"/>
      <c r="G8" s="46"/>
      <c r="H8" s="46"/>
      <c r="I8" s="46"/>
      <c r="J8" s="309"/>
      <c r="K8" s="309"/>
      <c r="L8" s="309"/>
      <c r="M8" s="309"/>
    </row>
    <row r="9" spans="1:13" ht="15" customHeight="1">
      <c r="A9" s="309"/>
      <c r="B9" s="309"/>
      <c r="C9" s="309"/>
      <c r="D9" s="1"/>
      <c r="E9" s="1"/>
      <c r="F9" s="1"/>
      <c r="G9" s="2"/>
      <c r="H9" s="2"/>
      <c r="I9" s="2"/>
      <c r="J9" s="309"/>
      <c r="K9" s="309"/>
      <c r="L9" s="309"/>
      <c r="M9" s="309"/>
    </row>
    <row r="10" spans="1:13" ht="15" customHeight="1">
      <c r="A10" s="309"/>
      <c r="B10" s="309"/>
      <c r="C10" s="309"/>
      <c r="D10" s="1"/>
      <c r="E10" s="1"/>
      <c r="F10" s="1"/>
      <c r="G10" s="2"/>
      <c r="H10" s="2"/>
      <c r="I10" s="2"/>
      <c r="J10" s="309"/>
      <c r="K10" s="309"/>
      <c r="L10" s="309"/>
      <c r="M10" s="309"/>
    </row>
    <row r="11" spans="1:13" ht="15" customHeight="1">
      <c r="A11" s="2"/>
      <c r="B11" s="2"/>
      <c r="C11" s="2"/>
      <c r="D11" s="1"/>
      <c r="E11" s="1"/>
      <c r="F11" s="1"/>
      <c r="G11" s="2"/>
      <c r="H11" s="2"/>
      <c r="I11" s="2"/>
      <c r="J11" s="2"/>
      <c r="K11" s="2"/>
      <c r="L11" s="2"/>
      <c r="M11" s="2"/>
    </row>
    <row r="12" spans="1:13" ht="18.75" customHeight="1">
      <c r="A12" s="322" t="s">
        <v>187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</row>
    <row r="13" spans="1:13" ht="18.75" customHeight="1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</row>
    <row r="14" spans="1:13" ht="18.75" customHeight="1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</row>
    <row r="15" spans="1:13" ht="18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>
      <c r="A16" s="3"/>
      <c r="B16" s="4"/>
      <c r="C16" s="4"/>
      <c r="D16" s="4"/>
      <c r="E16" s="4"/>
      <c r="F16" s="4"/>
      <c r="G16" s="4"/>
      <c r="H16" s="4"/>
      <c r="I16" s="4"/>
      <c r="J16" s="4"/>
      <c r="K16" s="340" t="s">
        <v>1</v>
      </c>
      <c r="L16" s="340"/>
      <c r="M16" s="340"/>
    </row>
    <row r="17" spans="1:13">
      <c r="A17" s="3"/>
      <c r="B17" s="4"/>
      <c r="C17" s="4"/>
      <c r="D17" s="4"/>
      <c r="E17" s="4"/>
      <c r="F17" s="4"/>
      <c r="G17" s="4"/>
      <c r="H17" s="4"/>
      <c r="I17" s="4"/>
      <c r="J17" s="4"/>
      <c r="K17" s="340" t="s">
        <v>2</v>
      </c>
      <c r="L17" s="340"/>
      <c r="M17" s="340"/>
    </row>
    <row r="18" spans="1:13">
      <c r="A18" s="3"/>
      <c r="B18" s="5"/>
      <c r="K18" s="343" t="s">
        <v>3</v>
      </c>
      <c r="L18" s="343"/>
      <c r="M18" s="343"/>
    </row>
    <row r="19" spans="1:13" ht="15.75" thickBot="1">
      <c r="A19" s="3"/>
      <c r="B19" s="5"/>
      <c r="K19" s="48"/>
      <c r="L19" s="48"/>
      <c r="M19" s="48"/>
    </row>
    <row r="20" spans="1:13">
      <c r="A20" s="344" t="s">
        <v>4</v>
      </c>
      <c r="B20" s="346" t="s">
        <v>5</v>
      </c>
      <c r="C20" s="336" t="s">
        <v>6</v>
      </c>
      <c r="D20" s="336"/>
      <c r="E20" s="336" t="s">
        <v>7</v>
      </c>
      <c r="F20" s="336"/>
      <c r="G20" s="336"/>
      <c r="H20" s="336"/>
      <c r="I20" s="336"/>
      <c r="J20" s="336"/>
      <c r="K20" s="336"/>
      <c r="L20" s="336"/>
      <c r="M20" s="348" t="s">
        <v>8</v>
      </c>
    </row>
    <row r="21" spans="1:13">
      <c r="A21" s="345"/>
      <c r="B21" s="347"/>
      <c r="C21" s="338" t="s">
        <v>9</v>
      </c>
      <c r="D21" s="325" t="s">
        <v>10</v>
      </c>
      <c r="E21" s="325" t="s">
        <v>11</v>
      </c>
      <c r="F21" s="325" t="s">
        <v>12</v>
      </c>
      <c r="G21" s="325" t="s">
        <v>13</v>
      </c>
      <c r="H21" s="325" t="s">
        <v>14</v>
      </c>
      <c r="I21" s="325" t="s">
        <v>15</v>
      </c>
      <c r="J21" s="325" t="s">
        <v>16</v>
      </c>
      <c r="K21" s="325" t="s">
        <v>17</v>
      </c>
      <c r="L21" s="325" t="s">
        <v>18</v>
      </c>
      <c r="M21" s="349"/>
    </row>
    <row r="22" spans="1:13">
      <c r="A22" s="345"/>
      <c r="B22" s="347"/>
      <c r="C22" s="338"/>
      <c r="D22" s="325"/>
      <c r="E22" s="325"/>
      <c r="F22" s="325"/>
      <c r="G22" s="325"/>
      <c r="H22" s="325"/>
      <c r="I22" s="325"/>
      <c r="J22" s="325"/>
      <c r="K22" s="325"/>
      <c r="L22" s="325"/>
      <c r="M22" s="349"/>
    </row>
    <row r="23" spans="1:13">
      <c r="A23" s="345"/>
      <c r="B23" s="347"/>
      <c r="C23" s="338"/>
      <c r="D23" s="325"/>
      <c r="E23" s="325"/>
      <c r="F23" s="325"/>
      <c r="G23" s="325"/>
      <c r="H23" s="325"/>
      <c r="I23" s="325"/>
      <c r="J23" s="325"/>
      <c r="K23" s="325"/>
      <c r="L23" s="325"/>
      <c r="M23" s="349"/>
    </row>
    <row r="24" spans="1:13">
      <c r="A24" s="6" t="s">
        <v>19</v>
      </c>
      <c r="B24" s="7" t="s">
        <v>20</v>
      </c>
      <c r="C24" s="8">
        <f t="shared" ref="C24:L24" si="0">C25+C46</f>
        <v>219</v>
      </c>
      <c r="D24" s="8">
        <f t="shared" si="0"/>
        <v>7884</v>
      </c>
      <c r="E24" s="8">
        <f t="shared" si="0"/>
        <v>1080</v>
      </c>
      <c r="F24" s="8">
        <f t="shared" si="0"/>
        <v>972</v>
      </c>
      <c r="G24" s="8">
        <f t="shared" si="0"/>
        <v>1080</v>
      </c>
      <c r="H24" s="8">
        <f t="shared" si="0"/>
        <v>972</v>
      </c>
      <c r="I24" s="8">
        <f t="shared" si="0"/>
        <v>1080</v>
      </c>
      <c r="J24" s="8">
        <f t="shared" si="0"/>
        <v>972</v>
      </c>
      <c r="K24" s="8">
        <f t="shared" si="0"/>
        <v>972</v>
      </c>
      <c r="L24" s="8">
        <f t="shared" si="0"/>
        <v>756</v>
      </c>
      <c r="M24" s="9"/>
    </row>
    <row r="25" spans="1:13">
      <c r="A25" s="6" t="s">
        <v>21</v>
      </c>
      <c r="B25" s="10" t="s">
        <v>22</v>
      </c>
      <c r="C25" s="11">
        <f t="shared" ref="C25:L25" si="1">C26+C27+C28+C29+C30+C31+C32+C33+C34+C35+C36+C37+C38+C39+C40+C41+C42+C43+C44+C45</f>
        <v>125</v>
      </c>
      <c r="D25" s="11">
        <f t="shared" si="1"/>
        <v>4500</v>
      </c>
      <c r="E25" s="11">
        <f t="shared" si="1"/>
        <v>648</v>
      </c>
      <c r="F25" s="11">
        <f t="shared" si="1"/>
        <v>612</v>
      </c>
      <c r="G25" s="11">
        <f t="shared" si="1"/>
        <v>684</v>
      </c>
      <c r="H25" s="11">
        <f t="shared" si="1"/>
        <v>576</v>
      </c>
      <c r="I25" s="11">
        <f t="shared" si="1"/>
        <v>540</v>
      </c>
      <c r="J25" s="11">
        <f t="shared" si="1"/>
        <v>684</v>
      </c>
      <c r="K25" s="11">
        <f t="shared" si="1"/>
        <v>360</v>
      </c>
      <c r="L25" s="11">
        <f t="shared" si="1"/>
        <v>396</v>
      </c>
      <c r="M25" s="12"/>
    </row>
    <row r="26" spans="1:13">
      <c r="A26" s="6" t="s">
        <v>23</v>
      </c>
      <c r="B26" s="13" t="s">
        <v>24</v>
      </c>
      <c r="C26" s="14">
        <v>4</v>
      </c>
      <c r="D26" s="14">
        <f t="shared" ref="D26:D45" si="2">C26*36</f>
        <v>144</v>
      </c>
      <c r="E26" s="15">
        <v>72</v>
      </c>
      <c r="F26" s="15">
        <v>72</v>
      </c>
      <c r="G26" s="15"/>
      <c r="H26" s="15"/>
      <c r="I26" s="15"/>
      <c r="J26" s="15"/>
      <c r="K26" s="15"/>
      <c r="L26" s="15"/>
      <c r="M26" s="16" t="s">
        <v>25</v>
      </c>
    </row>
    <row r="27" spans="1:13" ht="24" customHeight="1">
      <c r="A27" s="6" t="s">
        <v>26</v>
      </c>
      <c r="B27" s="13" t="s">
        <v>27</v>
      </c>
      <c r="C27" s="14">
        <v>6</v>
      </c>
      <c r="D27" s="14">
        <f t="shared" si="2"/>
        <v>216</v>
      </c>
      <c r="E27" s="15"/>
      <c r="F27" s="15">
        <v>72</v>
      </c>
      <c r="G27" s="15">
        <v>72</v>
      </c>
      <c r="H27" s="15">
        <v>72</v>
      </c>
      <c r="I27" s="15"/>
      <c r="J27" s="15"/>
      <c r="K27" s="15"/>
      <c r="L27" s="15"/>
      <c r="M27" s="16" t="s">
        <v>28</v>
      </c>
    </row>
    <row r="28" spans="1:13" ht="19.5" customHeight="1">
      <c r="A28" s="6" t="s">
        <v>29</v>
      </c>
      <c r="B28" s="13" t="s">
        <v>30</v>
      </c>
      <c r="C28" s="14">
        <v>9</v>
      </c>
      <c r="D28" s="14">
        <f t="shared" si="2"/>
        <v>324</v>
      </c>
      <c r="E28" s="15">
        <v>72</v>
      </c>
      <c r="F28" s="15">
        <v>72</v>
      </c>
      <c r="G28" s="15">
        <v>72</v>
      </c>
      <c r="H28" s="15">
        <v>108</v>
      </c>
      <c r="I28" s="15"/>
      <c r="J28" s="15"/>
      <c r="K28" s="15"/>
      <c r="L28" s="15"/>
      <c r="M28" s="16" t="s">
        <v>28</v>
      </c>
    </row>
    <row r="29" spans="1:13" ht="26.25" customHeight="1">
      <c r="A29" s="6" t="s">
        <v>31</v>
      </c>
      <c r="B29" s="13" t="s">
        <v>32</v>
      </c>
      <c r="C29" s="14">
        <v>2</v>
      </c>
      <c r="D29" s="14">
        <f t="shared" si="2"/>
        <v>72</v>
      </c>
      <c r="E29" s="15"/>
      <c r="F29" s="15"/>
      <c r="G29" s="15">
        <v>72</v>
      </c>
      <c r="H29" s="15"/>
      <c r="I29" s="15"/>
      <c r="J29" s="15"/>
      <c r="K29" s="15"/>
      <c r="L29" s="15"/>
      <c r="M29" s="16" t="s">
        <v>33</v>
      </c>
    </row>
    <row r="30" spans="1:13" ht="28.5" customHeight="1">
      <c r="A30" s="6" t="s">
        <v>34</v>
      </c>
      <c r="B30" s="13" t="s">
        <v>35</v>
      </c>
      <c r="C30" s="14">
        <v>4</v>
      </c>
      <c r="D30" s="14">
        <f t="shared" si="2"/>
        <v>144</v>
      </c>
      <c r="E30" s="15">
        <v>72</v>
      </c>
      <c r="F30" s="15">
        <v>72</v>
      </c>
      <c r="G30" s="15"/>
      <c r="H30" s="15"/>
      <c r="I30" s="15"/>
      <c r="J30" s="15"/>
      <c r="K30" s="15"/>
      <c r="L30" s="15"/>
      <c r="M30" s="16" t="s">
        <v>25</v>
      </c>
    </row>
    <row r="31" spans="1:13" ht="30" customHeight="1">
      <c r="A31" s="6" t="s">
        <v>36</v>
      </c>
      <c r="B31" s="13" t="s">
        <v>37</v>
      </c>
      <c r="C31" s="14">
        <v>12</v>
      </c>
      <c r="D31" s="14">
        <f t="shared" si="2"/>
        <v>432</v>
      </c>
      <c r="E31" s="15">
        <v>72</v>
      </c>
      <c r="F31" s="15">
        <v>72</v>
      </c>
      <c r="G31" s="15">
        <v>72</v>
      </c>
      <c r="H31" s="15">
        <v>72</v>
      </c>
      <c r="I31" s="15">
        <v>72</v>
      </c>
      <c r="J31" s="15">
        <v>72</v>
      </c>
      <c r="K31" s="15"/>
      <c r="L31" s="15"/>
      <c r="M31" s="16" t="s">
        <v>38</v>
      </c>
    </row>
    <row r="32" spans="1:13" ht="33" customHeight="1">
      <c r="A32" s="6" t="s">
        <v>39</v>
      </c>
      <c r="B32" s="13" t="s">
        <v>40</v>
      </c>
      <c r="C32" s="14">
        <v>12</v>
      </c>
      <c r="D32" s="14">
        <f t="shared" si="2"/>
        <v>432</v>
      </c>
      <c r="E32" s="15">
        <v>72</v>
      </c>
      <c r="F32" s="15">
        <v>72</v>
      </c>
      <c r="G32" s="15">
        <v>72</v>
      </c>
      <c r="H32" s="15">
        <v>72</v>
      </c>
      <c r="I32" s="15">
        <v>72</v>
      </c>
      <c r="J32" s="15">
        <v>72</v>
      </c>
      <c r="K32" s="15"/>
      <c r="L32" s="15"/>
      <c r="M32" s="16" t="s">
        <v>38</v>
      </c>
    </row>
    <row r="33" spans="1:13" ht="27.75" customHeight="1">
      <c r="A33" s="6" t="s">
        <v>41</v>
      </c>
      <c r="B33" s="13" t="s">
        <v>42</v>
      </c>
      <c r="C33" s="14">
        <v>12</v>
      </c>
      <c r="D33" s="14">
        <f t="shared" si="2"/>
        <v>432</v>
      </c>
      <c r="E33" s="15"/>
      <c r="F33" s="15"/>
      <c r="G33" s="15">
        <v>72</v>
      </c>
      <c r="H33" s="15">
        <v>72</v>
      </c>
      <c r="I33" s="15">
        <v>108</v>
      </c>
      <c r="J33" s="15">
        <v>180</v>
      </c>
      <c r="K33" s="15"/>
      <c r="L33" s="15"/>
      <c r="M33" s="16" t="s">
        <v>43</v>
      </c>
    </row>
    <row r="34" spans="1:13" ht="29.25" customHeight="1">
      <c r="A34" s="6" t="s">
        <v>44</v>
      </c>
      <c r="B34" s="13" t="s">
        <v>45</v>
      </c>
      <c r="C34" s="14">
        <v>11</v>
      </c>
      <c r="D34" s="14">
        <f t="shared" si="2"/>
        <v>396</v>
      </c>
      <c r="E34" s="15"/>
      <c r="F34" s="15"/>
      <c r="G34" s="15"/>
      <c r="H34" s="15">
        <v>72</v>
      </c>
      <c r="I34" s="15">
        <v>72</v>
      </c>
      <c r="J34" s="15">
        <v>72</v>
      </c>
      <c r="K34" s="15">
        <v>72</v>
      </c>
      <c r="L34" s="15">
        <v>108</v>
      </c>
      <c r="M34" s="16" t="s">
        <v>46</v>
      </c>
    </row>
    <row r="35" spans="1:13" ht="57" customHeight="1">
      <c r="A35" s="6" t="s">
        <v>47</v>
      </c>
      <c r="B35" s="13" t="s">
        <v>48</v>
      </c>
      <c r="C35" s="14">
        <v>6</v>
      </c>
      <c r="D35" s="14">
        <f t="shared" si="2"/>
        <v>216</v>
      </c>
      <c r="E35" s="15"/>
      <c r="F35" s="15"/>
      <c r="G35" s="15"/>
      <c r="H35" s="15"/>
      <c r="I35" s="15">
        <v>108</v>
      </c>
      <c r="J35" s="15">
        <v>108</v>
      </c>
      <c r="K35" s="15"/>
      <c r="L35" s="15"/>
      <c r="M35" s="16" t="s">
        <v>49</v>
      </c>
    </row>
    <row r="36" spans="1:13" ht="30" customHeight="1">
      <c r="A36" s="6" t="s">
        <v>50</v>
      </c>
      <c r="B36" s="13" t="s">
        <v>51</v>
      </c>
      <c r="C36" s="14">
        <v>4</v>
      </c>
      <c r="D36" s="14">
        <f t="shared" si="2"/>
        <v>144</v>
      </c>
      <c r="E36" s="15"/>
      <c r="F36" s="15"/>
      <c r="G36" s="15"/>
      <c r="H36" s="15"/>
      <c r="I36" s="15"/>
      <c r="J36" s="15"/>
      <c r="K36" s="15"/>
      <c r="L36" s="15">
        <v>144</v>
      </c>
      <c r="M36" s="16" t="s">
        <v>52</v>
      </c>
    </row>
    <row r="37" spans="1:13" ht="28.5" customHeight="1">
      <c r="A37" s="6" t="s">
        <v>53</v>
      </c>
      <c r="B37" s="13" t="s">
        <v>54</v>
      </c>
      <c r="C37" s="14">
        <v>11</v>
      </c>
      <c r="D37" s="14">
        <f t="shared" si="2"/>
        <v>396</v>
      </c>
      <c r="E37" s="15">
        <v>144</v>
      </c>
      <c r="F37" s="15">
        <v>108</v>
      </c>
      <c r="G37" s="15">
        <v>144</v>
      </c>
      <c r="H37" s="15"/>
      <c r="I37" s="15"/>
      <c r="J37" s="15"/>
      <c r="K37" s="15"/>
      <c r="L37" s="15"/>
      <c r="M37" s="16" t="s">
        <v>55</v>
      </c>
    </row>
    <row r="38" spans="1:13" ht="27" customHeight="1">
      <c r="A38" s="6" t="s">
        <v>56</v>
      </c>
      <c r="B38" s="13" t="s">
        <v>57</v>
      </c>
      <c r="C38" s="14">
        <v>4</v>
      </c>
      <c r="D38" s="14">
        <f t="shared" si="2"/>
        <v>144</v>
      </c>
      <c r="E38" s="15"/>
      <c r="F38" s="15"/>
      <c r="G38" s="15"/>
      <c r="H38" s="15"/>
      <c r="I38" s="15"/>
      <c r="J38" s="15">
        <v>72</v>
      </c>
      <c r="K38" s="15">
        <v>72</v>
      </c>
      <c r="L38" s="15"/>
      <c r="M38" s="16" t="s">
        <v>58</v>
      </c>
    </row>
    <row r="39" spans="1:13" ht="29.25" customHeight="1">
      <c r="A39" s="6" t="s">
        <v>59</v>
      </c>
      <c r="B39" s="13" t="s">
        <v>60</v>
      </c>
      <c r="C39" s="14">
        <v>12</v>
      </c>
      <c r="D39" s="14">
        <f t="shared" si="2"/>
        <v>432</v>
      </c>
      <c r="E39" s="15">
        <v>72</v>
      </c>
      <c r="F39" s="15">
        <v>72</v>
      </c>
      <c r="G39" s="15">
        <v>72</v>
      </c>
      <c r="H39" s="15">
        <v>72</v>
      </c>
      <c r="I39" s="15">
        <v>72</v>
      </c>
      <c r="J39" s="15">
        <v>72</v>
      </c>
      <c r="K39" s="15"/>
      <c r="L39" s="15"/>
      <c r="M39" s="16" t="s">
        <v>61</v>
      </c>
    </row>
    <row r="40" spans="1:13" ht="16.5" customHeight="1">
      <c r="A40" s="6" t="s">
        <v>62</v>
      </c>
      <c r="B40" s="13" t="s">
        <v>63</v>
      </c>
      <c r="C40" s="14">
        <v>2</v>
      </c>
      <c r="D40" s="14">
        <f t="shared" si="2"/>
        <v>72</v>
      </c>
      <c r="E40" s="15"/>
      <c r="F40" s="15"/>
      <c r="G40" s="15"/>
      <c r="H40" s="15"/>
      <c r="I40" s="15">
        <v>36</v>
      </c>
      <c r="J40" s="15">
        <v>36</v>
      </c>
      <c r="K40" s="15"/>
      <c r="L40" s="15"/>
      <c r="M40" s="16" t="s">
        <v>64</v>
      </c>
    </row>
    <row r="41" spans="1:13" ht="26.25" customHeight="1">
      <c r="A41" s="6" t="s">
        <v>65</v>
      </c>
      <c r="B41" s="13" t="s">
        <v>66</v>
      </c>
      <c r="C41" s="14">
        <v>4</v>
      </c>
      <c r="D41" s="14">
        <f t="shared" si="2"/>
        <v>144</v>
      </c>
      <c r="E41" s="15"/>
      <c r="F41" s="15"/>
      <c r="G41" s="15"/>
      <c r="H41" s="15"/>
      <c r="I41" s="15"/>
      <c r="J41" s="15"/>
      <c r="K41" s="15">
        <v>72</v>
      </c>
      <c r="L41" s="15">
        <v>72</v>
      </c>
      <c r="M41" s="16" t="s">
        <v>67</v>
      </c>
    </row>
    <row r="42" spans="1:13" ht="40.5" customHeight="1">
      <c r="A42" s="6" t="s">
        <v>68</v>
      </c>
      <c r="B42" s="13" t="s">
        <v>69</v>
      </c>
      <c r="C42" s="14">
        <v>2</v>
      </c>
      <c r="D42" s="14">
        <f t="shared" si="2"/>
        <v>72</v>
      </c>
      <c r="E42" s="15"/>
      <c r="F42" s="15"/>
      <c r="G42" s="15"/>
      <c r="H42" s="15"/>
      <c r="I42" s="15"/>
      <c r="J42" s="15"/>
      <c r="K42" s="15">
        <v>72</v>
      </c>
      <c r="L42" s="15"/>
      <c r="M42" s="16" t="s">
        <v>70</v>
      </c>
    </row>
    <row r="43" spans="1:13">
      <c r="A43" s="6" t="s">
        <v>71</v>
      </c>
      <c r="B43" s="13" t="s">
        <v>72</v>
      </c>
      <c r="C43" s="14">
        <v>4</v>
      </c>
      <c r="D43" s="14">
        <f t="shared" si="2"/>
        <v>144</v>
      </c>
      <c r="E43" s="15"/>
      <c r="F43" s="15"/>
      <c r="G43" s="15"/>
      <c r="H43" s="15"/>
      <c r="I43" s="15"/>
      <c r="J43" s="15"/>
      <c r="K43" s="15">
        <v>72</v>
      </c>
      <c r="L43" s="15">
        <v>72</v>
      </c>
      <c r="M43" s="16" t="s">
        <v>67</v>
      </c>
    </row>
    <row r="44" spans="1:13">
      <c r="A44" s="6" t="s">
        <v>73</v>
      </c>
      <c r="B44" s="13" t="s">
        <v>74</v>
      </c>
      <c r="C44" s="14">
        <v>2</v>
      </c>
      <c r="D44" s="14">
        <f t="shared" si="2"/>
        <v>72</v>
      </c>
      <c r="E44" s="15">
        <v>72</v>
      </c>
      <c r="F44" s="15"/>
      <c r="G44" s="15"/>
      <c r="H44" s="15"/>
      <c r="I44" s="15"/>
      <c r="J44" s="15"/>
      <c r="K44" s="15"/>
      <c r="L44" s="15"/>
      <c r="M44" s="16" t="s">
        <v>75</v>
      </c>
    </row>
    <row r="45" spans="1:13">
      <c r="A45" s="6" t="s">
        <v>76</v>
      </c>
      <c r="B45" s="13" t="s">
        <v>77</v>
      </c>
      <c r="C45" s="14">
        <v>2</v>
      </c>
      <c r="D45" s="14">
        <f t="shared" si="2"/>
        <v>72</v>
      </c>
      <c r="E45" s="15"/>
      <c r="F45" s="15"/>
      <c r="G45" s="15">
        <v>36</v>
      </c>
      <c r="H45" s="15">
        <v>36</v>
      </c>
      <c r="I45" s="15"/>
      <c r="J45" s="15"/>
      <c r="K45" s="15"/>
      <c r="L45" s="15"/>
      <c r="M45" s="16" t="s">
        <v>78</v>
      </c>
    </row>
    <row r="46" spans="1:13" ht="18.75" customHeight="1">
      <c r="A46" s="17" t="s">
        <v>79</v>
      </c>
      <c r="B46" s="18" t="s">
        <v>80</v>
      </c>
      <c r="C46" s="11">
        <f>C47+C66</f>
        <v>94</v>
      </c>
      <c r="D46" s="11">
        <f t="shared" ref="D46:L46" si="3">D47+D66</f>
        <v>3384</v>
      </c>
      <c r="E46" s="11">
        <f t="shared" si="3"/>
        <v>432</v>
      </c>
      <c r="F46" s="11">
        <f t="shared" si="3"/>
        <v>360</v>
      </c>
      <c r="G46" s="11">
        <f t="shared" si="3"/>
        <v>396</v>
      </c>
      <c r="H46" s="11">
        <f t="shared" si="3"/>
        <v>396</v>
      </c>
      <c r="I46" s="11">
        <f t="shared" si="3"/>
        <v>540</v>
      </c>
      <c r="J46" s="11">
        <f t="shared" si="3"/>
        <v>288</v>
      </c>
      <c r="K46" s="11">
        <f t="shared" si="3"/>
        <v>612</v>
      </c>
      <c r="L46" s="11">
        <f t="shared" si="3"/>
        <v>360</v>
      </c>
      <c r="M46" s="19"/>
    </row>
    <row r="47" spans="1:13" ht="29.25" customHeight="1">
      <c r="A47" s="17" t="s">
        <v>81</v>
      </c>
      <c r="B47" s="18" t="s">
        <v>82</v>
      </c>
      <c r="C47" s="11">
        <f>C48+C49+C50+C51+C52+C53+C54+C55+C56+C57+C58+C59+C60+C61+C62+C63+C64</f>
        <v>66</v>
      </c>
      <c r="D47" s="11">
        <f t="shared" ref="D47:L47" si="4">D48+D49+D50+D51+D52+D53+D54+D55+D56+D57+D58+D59+D60+D61+D62+D63+D64</f>
        <v>2376</v>
      </c>
      <c r="E47" s="11">
        <f t="shared" si="4"/>
        <v>288</v>
      </c>
      <c r="F47" s="11">
        <f t="shared" si="4"/>
        <v>252</v>
      </c>
      <c r="G47" s="11">
        <f t="shared" si="4"/>
        <v>252</v>
      </c>
      <c r="H47" s="11">
        <f t="shared" si="4"/>
        <v>216</v>
      </c>
      <c r="I47" s="11">
        <f t="shared" si="4"/>
        <v>432</v>
      </c>
      <c r="J47" s="11">
        <f t="shared" si="4"/>
        <v>144</v>
      </c>
      <c r="K47" s="11">
        <f t="shared" si="4"/>
        <v>432</v>
      </c>
      <c r="L47" s="11">
        <f t="shared" si="4"/>
        <v>360</v>
      </c>
      <c r="M47" s="19"/>
    </row>
    <row r="48" spans="1:13" ht="27.75" customHeight="1">
      <c r="A48" s="6" t="s">
        <v>83</v>
      </c>
      <c r="B48" s="13" t="s">
        <v>84</v>
      </c>
      <c r="C48" s="14">
        <v>2</v>
      </c>
      <c r="D48" s="14">
        <f t="shared" ref="D48:D64" si="5">C48*36</f>
        <v>72</v>
      </c>
      <c r="E48" s="15">
        <v>72</v>
      </c>
      <c r="F48" s="15"/>
      <c r="G48" s="15"/>
      <c r="H48" s="15"/>
      <c r="I48" s="15"/>
      <c r="J48" s="15"/>
      <c r="K48" s="15"/>
      <c r="L48" s="15"/>
      <c r="M48" s="16" t="s">
        <v>75</v>
      </c>
    </row>
    <row r="49" spans="1:13" ht="24.75" customHeight="1">
      <c r="A49" s="6" t="s">
        <v>85</v>
      </c>
      <c r="B49" s="13" t="s">
        <v>86</v>
      </c>
      <c r="C49" s="14">
        <v>16</v>
      </c>
      <c r="D49" s="14">
        <f t="shared" si="5"/>
        <v>576</v>
      </c>
      <c r="E49" s="15">
        <v>144</v>
      </c>
      <c r="F49" s="15">
        <v>108</v>
      </c>
      <c r="G49" s="15">
        <v>108</v>
      </c>
      <c r="H49" s="15">
        <v>72</v>
      </c>
      <c r="I49" s="15">
        <v>72</v>
      </c>
      <c r="J49" s="15">
        <v>72</v>
      </c>
      <c r="K49" s="15"/>
      <c r="L49" s="15"/>
      <c r="M49" s="16" t="s">
        <v>87</v>
      </c>
    </row>
    <row r="50" spans="1:13" ht="20.25" customHeight="1">
      <c r="A50" s="6" t="s">
        <v>88</v>
      </c>
      <c r="B50" s="13" t="s">
        <v>89</v>
      </c>
      <c r="C50" s="14">
        <v>2</v>
      </c>
      <c r="D50" s="14">
        <f t="shared" si="5"/>
        <v>72</v>
      </c>
      <c r="E50" s="15"/>
      <c r="F50" s="15"/>
      <c r="G50" s="15"/>
      <c r="H50" s="15"/>
      <c r="I50" s="15"/>
      <c r="J50" s="15"/>
      <c r="K50" s="15"/>
      <c r="L50" s="15">
        <v>72</v>
      </c>
      <c r="M50" s="16" t="s">
        <v>90</v>
      </c>
    </row>
    <row r="51" spans="1:13" ht="29.25" customHeight="1">
      <c r="A51" s="6" t="s">
        <v>91</v>
      </c>
      <c r="B51" s="13" t="s">
        <v>92</v>
      </c>
      <c r="C51" s="14">
        <v>4</v>
      </c>
      <c r="D51" s="14">
        <f t="shared" si="5"/>
        <v>144</v>
      </c>
      <c r="E51" s="15"/>
      <c r="F51" s="15"/>
      <c r="G51" s="15"/>
      <c r="H51" s="15"/>
      <c r="I51" s="15"/>
      <c r="J51" s="15"/>
      <c r="K51" s="15">
        <v>72</v>
      </c>
      <c r="L51" s="15">
        <v>72</v>
      </c>
      <c r="M51" s="16" t="s">
        <v>67</v>
      </c>
    </row>
    <row r="52" spans="1:13" ht="23.25" customHeight="1">
      <c r="A52" s="6" t="s">
        <v>93</v>
      </c>
      <c r="B52" s="13" t="s">
        <v>94</v>
      </c>
      <c r="C52" s="14">
        <v>2</v>
      </c>
      <c r="D52" s="14">
        <f t="shared" si="5"/>
        <v>72</v>
      </c>
      <c r="E52" s="15"/>
      <c r="F52" s="15"/>
      <c r="G52" s="15"/>
      <c r="H52" s="15"/>
      <c r="I52" s="15">
        <v>72</v>
      </c>
      <c r="J52" s="15"/>
      <c r="K52" s="15"/>
      <c r="L52" s="15"/>
      <c r="M52" s="16" t="s">
        <v>95</v>
      </c>
    </row>
    <row r="53" spans="1:13">
      <c r="A53" s="6" t="s">
        <v>96</v>
      </c>
      <c r="B53" s="13" t="s">
        <v>97</v>
      </c>
      <c r="C53" s="14">
        <v>2</v>
      </c>
      <c r="D53" s="14">
        <f t="shared" si="5"/>
        <v>72</v>
      </c>
      <c r="E53" s="15"/>
      <c r="F53" s="15"/>
      <c r="G53" s="15"/>
      <c r="H53" s="15"/>
      <c r="I53" s="15"/>
      <c r="J53" s="15">
        <v>72</v>
      </c>
      <c r="K53" s="15"/>
      <c r="L53" s="15"/>
      <c r="M53" s="16" t="s">
        <v>98</v>
      </c>
    </row>
    <row r="54" spans="1:13" ht="42.75" customHeight="1">
      <c r="A54" s="6" t="s">
        <v>99</v>
      </c>
      <c r="B54" s="13" t="s">
        <v>100</v>
      </c>
      <c r="C54" s="14">
        <v>2</v>
      </c>
      <c r="D54" s="14">
        <f t="shared" si="5"/>
        <v>72</v>
      </c>
      <c r="E54" s="15"/>
      <c r="F54" s="15"/>
      <c r="G54" s="15"/>
      <c r="H54" s="15"/>
      <c r="I54" s="15"/>
      <c r="J54" s="15"/>
      <c r="K54" s="15">
        <v>72</v>
      </c>
      <c r="L54" s="15"/>
      <c r="M54" s="16" t="s">
        <v>101</v>
      </c>
    </row>
    <row r="55" spans="1:13" ht="21" customHeight="1">
      <c r="A55" s="6" t="s">
        <v>102</v>
      </c>
      <c r="B55" s="13" t="s">
        <v>103</v>
      </c>
      <c r="C55" s="14">
        <v>4</v>
      </c>
      <c r="D55" s="14">
        <f t="shared" si="5"/>
        <v>144</v>
      </c>
      <c r="E55" s="15"/>
      <c r="F55" s="15"/>
      <c r="G55" s="15"/>
      <c r="H55" s="15"/>
      <c r="I55" s="15">
        <v>144</v>
      </c>
      <c r="J55" s="15"/>
      <c r="K55" s="15"/>
      <c r="L55" s="15"/>
      <c r="M55" s="16" t="s">
        <v>104</v>
      </c>
    </row>
    <row r="56" spans="1:13" ht="30.75" customHeight="1">
      <c r="A56" s="6" t="s">
        <v>105</v>
      </c>
      <c r="B56" s="13" t="s">
        <v>106</v>
      </c>
      <c r="C56" s="14">
        <v>4</v>
      </c>
      <c r="D56" s="14">
        <f t="shared" si="5"/>
        <v>144</v>
      </c>
      <c r="E56" s="15">
        <v>72</v>
      </c>
      <c r="F56" s="15">
        <v>72</v>
      </c>
      <c r="G56" s="15"/>
      <c r="H56" s="15"/>
      <c r="I56" s="15"/>
      <c r="J56" s="15"/>
      <c r="K56" s="15"/>
      <c r="L56" s="15"/>
      <c r="M56" s="16" t="s">
        <v>107</v>
      </c>
    </row>
    <row r="57" spans="1:13" ht="16.5" customHeight="1">
      <c r="A57" s="6" t="s">
        <v>108</v>
      </c>
      <c r="B57" s="13" t="s">
        <v>109</v>
      </c>
      <c r="C57" s="14">
        <v>6</v>
      </c>
      <c r="D57" s="14">
        <f t="shared" si="5"/>
        <v>216</v>
      </c>
      <c r="E57" s="15"/>
      <c r="F57" s="15">
        <v>72</v>
      </c>
      <c r="G57" s="15">
        <v>72</v>
      </c>
      <c r="H57" s="15">
        <v>72</v>
      </c>
      <c r="I57" s="15"/>
      <c r="J57" s="15"/>
      <c r="K57" s="15"/>
      <c r="L57" s="15"/>
      <c r="M57" s="16" t="s">
        <v>110</v>
      </c>
    </row>
    <row r="58" spans="1:13" ht="20.25" customHeight="1">
      <c r="A58" s="6" t="s">
        <v>111</v>
      </c>
      <c r="B58" s="13" t="s">
        <v>112</v>
      </c>
      <c r="C58" s="14">
        <v>6</v>
      </c>
      <c r="D58" s="14">
        <f t="shared" si="5"/>
        <v>216</v>
      </c>
      <c r="E58" s="15"/>
      <c r="F58" s="15"/>
      <c r="G58" s="15">
        <v>72</v>
      </c>
      <c r="H58" s="15">
        <v>72</v>
      </c>
      <c r="I58" s="15">
        <v>72</v>
      </c>
      <c r="J58" s="15"/>
      <c r="K58" s="15"/>
      <c r="L58" s="15"/>
      <c r="M58" s="16" t="s">
        <v>113</v>
      </c>
    </row>
    <row r="59" spans="1:13" ht="30" customHeight="1">
      <c r="A59" s="6" t="s">
        <v>114</v>
      </c>
      <c r="B59" s="13" t="s">
        <v>115</v>
      </c>
      <c r="C59" s="14">
        <v>2</v>
      </c>
      <c r="D59" s="14">
        <f t="shared" si="5"/>
        <v>72</v>
      </c>
      <c r="E59" s="15"/>
      <c r="F59" s="15"/>
      <c r="G59" s="15"/>
      <c r="H59" s="15"/>
      <c r="I59" s="15"/>
      <c r="J59" s="15"/>
      <c r="K59" s="15">
        <v>72</v>
      </c>
      <c r="L59" s="15"/>
      <c r="M59" s="16" t="s">
        <v>101</v>
      </c>
    </row>
    <row r="60" spans="1:13" ht="63" customHeight="1">
      <c r="A60" s="6" t="s">
        <v>116</v>
      </c>
      <c r="B60" s="13" t="s">
        <v>117</v>
      </c>
      <c r="C60" s="14">
        <v>2</v>
      </c>
      <c r="D60" s="14">
        <f t="shared" si="5"/>
        <v>72</v>
      </c>
      <c r="E60" s="15"/>
      <c r="F60" s="15"/>
      <c r="G60" s="15"/>
      <c r="H60" s="15"/>
      <c r="I60" s="15"/>
      <c r="J60" s="15"/>
      <c r="K60" s="15">
        <v>72</v>
      </c>
      <c r="L60" s="15"/>
      <c r="M60" s="16" t="s">
        <v>101</v>
      </c>
    </row>
    <row r="61" spans="1:13" ht="57" customHeight="1">
      <c r="A61" s="6" t="s">
        <v>118</v>
      </c>
      <c r="B61" s="13" t="s">
        <v>119</v>
      </c>
      <c r="C61" s="14">
        <v>4</v>
      </c>
      <c r="D61" s="14">
        <f t="shared" si="5"/>
        <v>144</v>
      </c>
      <c r="E61" s="15"/>
      <c r="F61" s="15"/>
      <c r="G61" s="15"/>
      <c r="H61" s="15"/>
      <c r="I61" s="15"/>
      <c r="J61" s="15"/>
      <c r="K61" s="15"/>
      <c r="L61" s="15">
        <v>144</v>
      </c>
      <c r="M61" s="16" t="s">
        <v>67</v>
      </c>
    </row>
    <row r="62" spans="1:13" ht="29.25" customHeight="1">
      <c r="A62" s="6" t="s">
        <v>120</v>
      </c>
      <c r="B62" s="13" t="s">
        <v>121</v>
      </c>
      <c r="C62" s="14">
        <v>4</v>
      </c>
      <c r="D62" s="14">
        <f t="shared" si="5"/>
        <v>144</v>
      </c>
      <c r="E62" s="15"/>
      <c r="F62" s="15"/>
      <c r="G62" s="15"/>
      <c r="H62" s="15"/>
      <c r="I62" s="15"/>
      <c r="J62" s="15"/>
      <c r="K62" s="15">
        <v>144</v>
      </c>
      <c r="L62" s="15"/>
      <c r="M62" s="16" t="s">
        <v>122</v>
      </c>
    </row>
    <row r="63" spans="1:13" ht="30" customHeight="1">
      <c r="A63" s="6" t="s">
        <v>123</v>
      </c>
      <c r="B63" s="13" t="s">
        <v>124</v>
      </c>
      <c r="C63" s="14">
        <v>2</v>
      </c>
      <c r="D63" s="14">
        <f t="shared" si="5"/>
        <v>72</v>
      </c>
      <c r="E63" s="15"/>
      <c r="F63" s="15"/>
      <c r="G63" s="15"/>
      <c r="H63" s="15"/>
      <c r="I63" s="15">
        <v>72</v>
      </c>
      <c r="J63" s="15"/>
      <c r="K63" s="15"/>
      <c r="L63" s="15"/>
      <c r="M63" s="16" t="s">
        <v>95</v>
      </c>
    </row>
    <row r="64" spans="1:13" ht="43.5" customHeight="1">
      <c r="A64" s="6" t="s">
        <v>125</v>
      </c>
      <c r="B64" s="13" t="s">
        <v>126</v>
      </c>
      <c r="C64" s="14">
        <v>2</v>
      </c>
      <c r="D64" s="14">
        <f t="shared" si="5"/>
        <v>72</v>
      </c>
      <c r="E64" s="15"/>
      <c r="F64" s="15"/>
      <c r="G64" s="15"/>
      <c r="H64" s="15"/>
      <c r="I64" s="15"/>
      <c r="J64" s="15"/>
      <c r="K64" s="15"/>
      <c r="L64" s="15">
        <v>72</v>
      </c>
      <c r="M64" s="16" t="s">
        <v>90</v>
      </c>
    </row>
    <row r="65" spans="1:13" ht="18.75" customHeight="1">
      <c r="A65" s="6" t="s">
        <v>127</v>
      </c>
      <c r="B65" s="20" t="s">
        <v>77</v>
      </c>
      <c r="C65" s="21"/>
      <c r="D65" s="21">
        <v>328</v>
      </c>
      <c r="E65" s="22">
        <v>72</v>
      </c>
      <c r="F65" s="22">
        <v>72</v>
      </c>
      <c r="G65" s="22"/>
      <c r="H65" s="22"/>
      <c r="I65" s="22">
        <v>72</v>
      </c>
      <c r="J65" s="22">
        <v>72</v>
      </c>
      <c r="K65" s="22">
        <v>40</v>
      </c>
      <c r="L65" s="23"/>
      <c r="M65" s="16" t="s">
        <v>128</v>
      </c>
    </row>
    <row r="66" spans="1:13" ht="25.5" customHeight="1">
      <c r="A66" s="17" t="s">
        <v>129</v>
      </c>
      <c r="B66" s="18" t="s">
        <v>130</v>
      </c>
      <c r="C66" s="11">
        <f>C67+C69+C71+C73+C75+C77+C79+C81</f>
        <v>28</v>
      </c>
      <c r="D66" s="11">
        <f t="shared" ref="D66:L66" si="6">D67+D69+D71+D73+D75+D77+D79+D81</f>
        <v>1008</v>
      </c>
      <c r="E66" s="11">
        <f t="shared" si="6"/>
        <v>144</v>
      </c>
      <c r="F66" s="11">
        <f t="shared" si="6"/>
        <v>108</v>
      </c>
      <c r="G66" s="11">
        <f t="shared" si="6"/>
        <v>144</v>
      </c>
      <c r="H66" s="11">
        <f t="shared" si="6"/>
        <v>180</v>
      </c>
      <c r="I66" s="11">
        <f t="shared" si="6"/>
        <v>108</v>
      </c>
      <c r="J66" s="11">
        <f t="shared" si="6"/>
        <v>144</v>
      </c>
      <c r="K66" s="11">
        <f t="shared" si="6"/>
        <v>180</v>
      </c>
      <c r="L66" s="11">
        <f t="shared" si="6"/>
        <v>0</v>
      </c>
      <c r="M66" s="19"/>
    </row>
    <row r="67" spans="1:13" ht="30" customHeight="1">
      <c r="A67" s="6" t="s">
        <v>131</v>
      </c>
      <c r="B67" s="13" t="s">
        <v>132</v>
      </c>
      <c r="C67" s="14">
        <v>3</v>
      </c>
      <c r="D67" s="14">
        <f t="shared" ref="D67:D74" si="7">C67*36</f>
        <v>108</v>
      </c>
      <c r="E67" s="14">
        <v>72</v>
      </c>
      <c r="F67" s="15">
        <v>36</v>
      </c>
      <c r="G67" s="15"/>
      <c r="H67" s="15"/>
      <c r="I67" s="15"/>
      <c r="J67" s="15"/>
      <c r="K67" s="15"/>
      <c r="L67" s="15"/>
      <c r="M67" s="16" t="s">
        <v>107</v>
      </c>
    </row>
    <row r="68" spans="1:13" ht="28.5" customHeight="1">
      <c r="A68" s="6"/>
      <c r="B68" s="13" t="s">
        <v>133</v>
      </c>
      <c r="C68" s="14">
        <v>3</v>
      </c>
      <c r="D68" s="14">
        <f t="shared" si="7"/>
        <v>108</v>
      </c>
      <c r="E68" s="14">
        <v>72</v>
      </c>
      <c r="F68" s="15">
        <v>36</v>
      </c>
      <c r="G68" s="15"/>
      <c r="H68" s="15"/>
      <c r="I68" s="15"/>
      <c r="J68" s="15"/>
      <c r="K68" s="15"/>
      <c r="L68" s="15"/>
      <c r="M68" s="16" t="s">
        <v>107</v>
      </c>
    </row>
    <row r="69" spans="1:13" ht="17.25" customHeight="1">
      <c r="A69" s="6" t="s">
        <v>134</v>
      </c>
      <c r="B69" s="13" t="s">
        <v>135</v>
      </c>
      <c r="C69" s="14">
        <v>4</v>
      </c>
      <c r="D69" s="14">
        <f t="shared" si="7"/>
        <v>144</v>
      </c>
      <c r="E69" s="14"/>
      <c r="F69" s="15"/>
      <c r="G69" s="15">
        <v>72</v>
      </c>
      <c r="H69" s="15">
        <v>72</v>
      </c>
      <c r="I69" s="15"/>
      <c r="J69" s="15"/>
      <c r="K69" s="15"/>
      <c r="L69" s="15"/>
      <c r="M69" s="16" t="s">
        <v>136</v>
      </c>
    </row>
    <row r="70" spans="1:13" ht="18.75" customHeight="1">
      <c r="A70" s="6"/>
      <c r="B70" s="13" t="s">
        <v>137</v>
      </c>
      <c r="C70" s="14">
        <v>4</v>
      </c>
      <c r="D70" s="14">
        <f t="shared" si="7"/>
        <v>144</v>
      </c>
      <c r="E70" s="14"/>
      <c r="F70" s="15"/>
      <c r="G70" s="15">
        <v>72</v>
      </c>
      <c r="H70" s="15">
        <v>72</v>
      </c>
      <c r="I70" s="15"/>
      <c r="J70" s="15"/>
      <c r="K70" s="15"/>
      <c r="L70" s="15"/>
      <c r="M70" s="16" t="s">
        <v>136</v>
      </c>
    </row>
    <row r="71" spans="1:13" ht="31.5" customHeight="1">
      <c r="A71" s="6" t="s">
        <v>138</v>
      </c>
      <c r="B71" s="13" t="s">
        <v>139</v>
      </c>
      <c r="C71" s="14">
        <v>4</v>
      </c>
      <c r="D71" s="14">
        <f t="shared" si="7"/>
        <v>144</v>
      </c>
      <c r="E71" s="14"/>
      <c r="F71" s="15"/>
      <c r="G71" s="15"/>
      <c r="H71" s="15">
        <v>36</v>
      </c>
      <c r="I71" s="15">
        <v>36</v>
      </c>
      <c r="J71" s="15">
        <v>72</v>
      </c>
      <c r="K71" s="15"/>
      <c r="L71" s="15"/>
      <c r="M71" s="16" t="s">
        <v>140</v>
      </c>
    </row>
    <row r="72" spans="1:13" ht="30.75" customHeight="1">
      <c r="A72" s="6"/>
      <c r="B72" s="13" t="s">
        <v>141</v>
      </c>
      <c r="C72" s="14">
        <v>4</v>
      </c>
      <c r="D72" s="14">
        <f t="shared" si="7"/>
        <v>144</v>
      </c>
      <c r="E72" s="14"/>
      <c r="F72" s="15"/>
      <c r="G72" s="15"/>
      <c r="H72" s="15">
        <v>36</v>
      </c>
      <c r="I72" s="15">
        <v>36</v>
      </c>
      <c r="J72" s="15">
        <v>72</v>
      </c>
      <c r="K72" s="15"/>
      <c r="L72" s="15"/>
      <c r="M72" s="16" t="s">
        <v>142</v>
      </c>
    </row>
    <row r="73" spans="1:13" ht="18.75" customHeight="1">
      <c r="A73" s="6" t="s">
        <v>143</v>
      </c>
      <c r="B73" s="13" t="s">
        <v>144</v>
      </c>
      <c r="C73" s="14">
        <v>3</v>
      </c>
      <c r="D73" s="14">
        <f t="shared" si="7"/>
        <v>108</v>
      </c>
      <c r="E73" s="14"/>
      <c r="F73" s="15"/>
      <c r="G73" s="15"/>
      <c r="H73" s="15"/>
      <c r="I73" s="15"/>
      <c r="J73" s="15"/>
      <c r="K73" s="15">
        <v>108</v>
      </c>
      <c r="L73" s="15"/>
      <c r="M73" s="16" t="s">
        <v>145</v>
      </c>
    </row>
    <row r="74" spans="1:13" ht="28.5" customHeight="1">
      <c r="A74" s="6"/>
      <c r="B74" s="13" t="s">
        <v>146</v>
      </c>
      <c r="C74" s="14">
        <v>3</v>
      </c>
      <c r="D74" s="14">
        <f t="shared" si="7"/>
        <v>108</v>
      </c>
      <c r="E74" s="14"/>
      <c r="F74" s="15"/>
      <c r="G74" s="15"/>
      <c r="H74" s="15"/>
      <c r="I74" s="15"/>
      <c r="J74" s="15"/>
      <c r="K74" s="15">
        <v>108</v>
      </c>
      <c r="L74" s="15"/>
      <c r="M74" s="16" t="s">
        <v>145</v>
      </c>
    </row>
    <row r="75" spans="1:13" ht="21" customHeight="1">
      <c r="A75" s="6" t="s">
        <v>147</v>
      </c>
      <c r="B75" s="13" t="s">
        <v>148</v>
      </c>
      <c r="C75" s="14">
        <v>2</v>
      </c>
      <c r="D75" s="14">
        <v>72</v>
      </c>
      <c r="E75" s="14"/>
      <c r="F75" s="15"/>
      <c r="G75" s="15"/>
      <c r="H75" s="15"/>
      <c r="I75" s="15"/>
      <c r="J75" s="15"/>
      <c r="K75" s="15">
        <v>72</v>
      </c>
      <c r="L75" s="15"/>
      <c r="M75" s="16" t="s">
        <v>101</v>
      </c>
    </row>
    <row r="76" spans="1:13" ht="30.75" customHeight="1">
      <c r="A76" s="6"/>
      <c r="B76" s="13" t="s">
        <v>149</v>
      </c>
      <c r="C76" s="14">
        <v>2</v>
      </c>
      <c r="D76" s="14">
        <v>72</v>
      </c>
      <c r="E76" s="14"/>
      <c r="F76" s="15"/>
      <c r="G76" s="15"/>
      <c r="H76" s="15"/>
      <c r="I76" s="15"/>
      <c r="J76" s="15"/>
      <c r="K76" s="15">
        <v>72</v>
      </c>
      <c r="L76" s="15"/>
      <c r="M76" s="16" t="s">
        <v>101</v>
      </c>
    </row>
    <row r="77" spans="1:13" ht="27.75" customHeight="1">
      <c r="A77" s="6" t="s">
        <v>150</v>
      </c>
      <c r="B77" s="13" t="s">
        <v>151</v>
      </c>
      <c r="C77" s="14">
        <v>4</v>
      </c>
      <c r="D77" s="14">
        <f t="shared" ref="D77:D82" si="8">C77*36</f>
        <v>144</v>
      </c>
      <c r="E77" s="14">
        <v>72</v>
      </c>
      <c r="F77" s="15">
        <v>72</v>
      </c>
      <c r="G77" s="15"/>
      <c r="H77" s="15"/>
      <c r="I77" s="15"/>
      <c r="J77" s="15"/>
      <c r="K77" s="15"/>
      <c r="L77" s="15"/>
      <c r="M77" s="16" t="s">
        <v>152</v>
      </c>
    </row>
    <row r="78" spans="1:13" ht="30" customHeight="1">
      <c r="A78" s="6"/>
      <c r="B78" s="13" t="s">
        <v>153</v>
      </c>
      <c r="C78" s="14">
        <v>4</v>
      </c>
      <c r="D78" s="14">
        <f t="shared" si="8"/>
        <v>144</v>
      </c>
      <c r="E78" s="14">
        <v>72</v>
      </c>
      <c r="F78" s="15">
        <v>72</v>
      </c>
      <c r="G78" s="15"/>
      <c r="H78" s="15"/>
      <c r="I78" s="15"/>
      <c r="J78" s="15"/>
      <c r="K78" s="15"/>
      <c r="L78" s="15"/>
      <c r="M78" s="16" t="s">
        <v>152</v>
      </c>
    </row>
    <row r="79" spans="1:13">
      <c r="A79" s="6" t="s">
        <v>154</v>
      </c>
      <c r="B79" s="13" t="s">
        <v>155</v>
      </c>
      <c r="C79" s="14">
        <v>4</v>
      </c>
      <c r="D79" s="14">
        <f t="shared" si="8"/>
        <v>144</v>
      </c>
      <c r="E79" s="14"/>
      <c r="F79" s="15"/>
      <c r="G79" s="15">
        <v>72</v>
      </c>
      <c r="H79" s="15">
        <v>72</v>
      </c>
      <c r="I79" s="15"/>
      <c r="J79" s="15"/>
      <c r="K79" s="15"/>
      <c r="L79" s="15"/>
      <c r="M79" s="16" t="s">
        <v>136</v>
      </c>
    </row>
    <row r="80" spans="1:13">
      <c r="A80" s="6"/>
      <c r="B80" s="13" t="s">
        <v>156</v>
      </c>
      <c r="C80" s="14">
        <v>4</v>
      </c>
      <c r="D80" s="14">
        <f t="shared" si="8"/>
        <v>144</v>
      </c>
      <c r="E80" s="14"/>
      <c r="F80" s="15"/>
      <c r="G80" s="15">
        <v>72</v>
      </c>
      <c r="H80" s="15">
        <v>72</v>
      </c>
      <c r="I80" s="15"/>
      <c r="J80" s="15"/>
      <c r="K80" s="15"/>
      <c r="L80" s="15"/>
      <c r="M80" s="16" t="s">
        <v>136</v>
      </c>
    </row>
    <row r="81" spans="1:13">
      <c r="A81" s="6" t="s">
        <v>157</v>
      </c>
      <c r="B81" s="13" t="s">
        <v>158</v>
      </c>
      <c r="C81" s="14">
        <v>4</v>
      </c>
      <c r="D81" s="14">
        <f t="shared" si="8"/>
        <v>144</v>
      </c>
      <c r="E81" s="14"/>
      <c r="F81" s="15"/>
      <c r="G81" s="15"/>
      <c r="H81" s="15"/>
      <c r="I81" s="15">
        <v>72</v>
      </c>
      <c r="J81" s="15">
        <v>72</v>
      </c>
      <c r="K81" s="15"/>
      <c r="L81" s="15"/>
      <c r="M81" s="16" t="s">
        <v>64</v>
      </c>
    </row>
    <row r="82" spans="1:13" ht="32.25" customHeight="1">
      <c r="A82" s="6"/>
      <c r="B82" s="13" t="s">
        <v>159</v>
      </c>
      <c r="C82" s="14">
        <v>4</v>
      </c>
      <c r="D82" s="14">
        <f t="shared" si="8"/>
        <v>144</v>
      </c>
      <c r="E82" s="14"/>
      <c r="F82" s="15"/>
      <c r="G82" s="15"/>
      <c r="H82" s="15"/>
      <c r="I82" s="15">
        <v>72</v>
      </c>
      <c r="J82" s="15">
        <v>72</v>
      </c>
      <c r="K82" s="15"/>
      <c r="L82" s="15"/>
      <c r="M82" s="16" t="s">
        <v>64</v>
      </c>
    </row>
    <row r="83" spans="1:13">
      <c r="A83" s="17" t="s">
        <v>160</v>
      </c>
      <c r="B83" s="24" t="s">
        <v>161</v>
      </c>
      <c r="C83" s="8">
        <f t="shared" ref="C83:L83" si="9">C84+C87</f>
        <v>15</v>
      </c>
      <c r="D83" s="8">
        <f t="shared" si="9"/>
        <v>540</v>
      </c>
      <c r="E83" s="8">
        <f t="shared" si="9"/>
        <v>0</v>
      </c>
      <c r="F83" s="8">
        <f t="shared" si="9"/>
        <v>108</v>
      </c>
      <c r="G83" s="8">
        <f t="shared" si="9"/>
        <v>0</v>
      </c>
      <c r="H83" s="8">
        <f t="shared" si="9"/>
        <v>108</v>
      </c>
      <c r="I83" s="8">
        <f t="shared" si="9"/>
        <v>0</v>
      </c>
      <c r="J83" s="8">
        <f t="shared" si="9"/>
        <v>108</v>
      </c>
      <c r="K83" s="8">
        <f t="shared" si="9"/>
        <v>108</v>
      </c>
      <c r="L83" s="8">
        <f t="shared" si="9"/>
        <v>108</v>
      </c>
      <c r="M83" s="25"/>
    </row>
    <row r="84" spans="1:13" ht="21" customHeight="1">
      <c r="A84" s="6" t="s">
        <v>162</v>
      </c>
      <c r="B84" s="26" t="s">
        <v>163</v>
      </c>
      <c r="C84" s="27">
        <f t="shared" ref="C84:L84" si="10">C85+C86</f>
        <v>5</v>
      </c>
      <c r="D84" s="27">
        <f t="shared" si="10"/>
        <v>180</v>
      </c>
      <c r="E84" s="27">
        <f t="shared" si="10"/>
        <v>0</v>
      </c>
      <c r="F84" s="27">
        <f t="shared" si="10"/>
        <v>0</v>
      </c>
      <c r="G84" s="27">
        <f t="shared" si="10"/>
        <v>0</v>
      </c>
      <c r="H84" s="27">
        <f t="shared" si="10"/>
        <v>0</v>
      </c>
      <c r="I84" s="27">
        <f t="shared" si="10"/>
        <v>0</v>
      </c>
      <c r="J84" s="27">
        <f t="shared" si="10"/>
        <v>108</v>
      </c>
      <c r="K84" s="27">
        <f t="shared" si="10"/>
        <v>72</v>
      </c>
      <c r="L84" s="27">
        <f t="shared" si="10"/>
        <v>0</v>
      </c>
      <c r="M84" s="16"/>
    </row>
    <row r="85" spans="1:13" ht="24.75" customHeight="1">
      <c r="A85" s="6" t="s">
        <v>164</v>
      </c>
      <c r="B85" s="28" t="s">
        <v>165</v>
      </c>
      <c r="C85" s="14">
        <v>3</v>
      </c>
      <c r="D85" s="14">
        <v>108</v>
      </c>
      <c r="E85" s="14"/>
      <c r="F85" s="15"/>
      <c r="G85" s="15"/>
      <c r="H85" s="15"/>
      <c r="I85" s="15"/>
      <c r="J85" s="15">
        <v>108</v>
      </c>
      <c r="K85" s="15"/>
      <c r="L85" s="15"/>
      <c r="M85" s="16" t="s">
        <v>98</v>
      </c>
    </row>
    <row r="86" spans="1:13" ht="30" customHeight="1">
      <c r="A86" s="6" t="s">
        <v>166</v>
      </c>
      <c r="B86" s="28" t="s">
        <v>167</v>
      </c>
      <c r="C86" s="14">
        <v>2</v>
      </c>
      <c r="D86" s="14">
        <v>72</v>
      </c>
      <c r="E86" s="14"/>
      <c r="F86" s="15"/>
      <c r="G86" s="15"/>
      <c r="H86" s="15"/>
      <c r="I86" s="15"/>
      <c r="J86" s="15"/>
      <c r="K86" s="15">
        <v>72</v>
      </c>
      <c r="L86" s="15"/>
      <c r="M86" s="16" t="s">
        <v>101</v>
      </c>
    </row>
    <row r="87" spans="1:13" ht="33" customHeight="1">
      <c r="A87" s="6" t="s">
        <v>168</v>
      </c>
      <c r="B87" s="26" t="s">
        <v>169</v>
      </c>
      <c r="C87" s="27">
        <f t="shared" ref="C87:L87" si="11">C88+C89</f>
        <v>10</v>
      </c>
      <c r="D87" s="27">
        <f t="shared" si="11"/>
        <v>360</v>
      </c>
      <c r="E87" s="27">
        <f t="shared" si="11"/>
        <v>0</v>
      </c>
      <c r="F87" s="29">
        <f t="shared" si="11"/>
        <v>108</v>
      </c>
      <c r="G87" s="29">
        <f t="shared" si="11"/>
        <v>0</v>
      </c>
      <c r="H87" s="29">
        <f t="shared" si="11"/>
        <v>108</v>
      </c>
      <c r="I87" s="29">
        <f t="shared" si="11"/>
        <v>0</v>
      </c>
      <c r="J87" s="29">
        <f t="shared" si="11"/>
        <v>0</v>
      </c>
      <c r="K87" s="29">
        <f t="shared" si="11"/>
        <v>36</v>
      </c>
      <c r="L87" s="29">
        <f t="shared" si="11"/>
        <v>108</v>
      </c>
      <c r="M87" s="16"/>
    </row>
    <row r="88" spans="1:13" ht="31.5" customHeight="1">
      <c r="A88" s="6" t="s">
        <v>170</v>
      </c>
      <c r="B88" s="28" t="s">
        <v>171</v>
      </c>
      <c r="C88" s="14">
        <v>6</v>
      </c>
      <c r="D88" s="14">
        <v>216</v>
      </c>
      <c r="E88" s="14"/>
      <c r="F88" s="15">
        <v>108</v>
      </c>
      <c r="G88" s="15"/>
      <c r="H88" s="15">
        <v>108</v>
      </c>
      <c r="I88" s="15"/>
      <c r="J88" s="15"/>
      <c r="K88" s="15"/>
      <c r="L88" s="15"/>
      <c r="M88" s="16" t="s">
        <v>172</v>
      </c>
    </row>
    <row r="89" spans="1:13" ht="56.25" customHeight="1">
      <c r="A89" s="6" t="s">
        <v>173</v>
      </c>
      <c r="B89" s="28" t="s">
        <v>174</v>
      </c>
      <c r="C89" s="14">
        <v>4</v>
      </c>
      <c r="D89" s="14">
        <v>144</v>
      </c>
      <c r="E89" s="14"/>
      <c r="F89" s="15"/>
      <c r="G89" s="15"/>
      <c r="H89" s="15"/>
      <c r="I89" s="15"/>
      <c r="J89" s="15"/>
      <c r="K89" s="15">
        <v>36</v>
      </c>
      <c r="L89" s="15">
        <v>108</v>
      </c>
      <c r="M89" s="16" t="s">
        <v>90</v>
      </c>
    </row>
    <row r="90" spans="1:13" ht="27" customHeight="1">
      <c r="A90" s="17" t="s">
        <v>175</v>
      </c>
      <c r="B90" s="24" t="s">
        <v>176</v>
      </c>
      <c r="C90" s="8">
        <v>6</v>
      </c>
      <c r="D90" s="8">
        <f>C90*36</f>
        <v>216</v>
      </c>
      <c r="E90" s="8"/>
      <c r="F90" s="8"/>
      <c r="G90" s="8"/>
      <c r="H90" s="8"/>
      <c r="I90" s="8"/>
      <c r="J90" s="8"/>
      <c r="K90" s="8"/>
      <c r="L90" s="8">
        <v>216</v>
      </c>
      <c r="M90" s="30"/>
    </row>
    <row r="91" spans="1:13" ht="27.75" customHeight="1">
      <c r="A91" s="6"/>
      <c r="B91" s="31" t="s">
        <v>177</v>
      </c>
      <c r="C91" s="32">
        <v>2</v>
      </c>
      <c r="D91" s="32">
        <v>72</v>
      </c>
      <c r="E91" s="32"/>
      <c r="F91" s="32"/>
      <c r="G91" s="32"/>
      <c r="H91" s="32"/>
      <c r="I91" s="32"/>
      <c r="J91" s="32"/>
      <c r="K91" s="32"/>
      <c r="L91" s="32">
        <v>72</v>
      </c>
      <c r="M91" s="33"/>
    </row>
    <row r="92" spans="1:13" ht="40.5" customHeight="1">
      <c r="A92" s="6"/>
      <c r="B92" s="31" t="s">
        <v>178</v>
      </c>
      <c r="C92" s="32">
        <v>4</v>
      </c>
      <c r="D92" s="32">
        <v>144</v>
      </c>
      <c r="E92" s="32"/>
      <c r="F92" s="32"/>
      <c r="G92" s="32"/>
      <c r="H92" s="32"/>
      <c r="I92" s="32"/>
      <c r="J92" s="32"/>
      <c r="K92" s="32"/>
      <c r="L92" s="32">
        <v>144</v>
      </c>
      <c r="M92" s="33"/>
    </row>
    <row r="93" spans="1:13" ht="30" customHeight="1" thickBot="1">
      <c r="A93" s="34"/>
      <c r="B93" s="35" t="s">
        <v>179</v>
      </c>
      <c r="C93" s="36">
        <f t="shared" ref="C93:L93" si="12">C90+C83+C24</f>
        <v>240</v>
      </c>
      <c r="D93" s="36">
        <f t="shared" si="12"/>
        <v>8640</v>
      </c>
      <c r="E93" s="36">
        <f t="shared" si="12"/>
        <v>1080</v>
      </c>
      <c r="F93" s="36">
        <f t="shared" si="12"/>
        <v>1080</v>
      </c>
      <c r="G93" s="36">
        <f t="shared" si="12"/>
        <v>1080</v>
      </c>
      <c r="H93" s="36">
        <f t="shared" si="12"/>
        <v>1080</v>
      </c>
      <c r="I93" s="36">
        <f t="shared" si="12"/>
        <v>1080</v>
      </c>
      <c r="J93" s="36">
        <f t="shared" si="12"/>
        <v>1080</v>
      </c>
      <c r="K93" s="36">
        <f t="shared" si="12"/>
        <v>1080</v>
      </c>
      <c r="L93" s="36">
        <f t="shared" si="12"/>
        <v>1080</v>
      </c>
      <c r="M93" s="37"/>
    </row>
    <row r="94" spans="1:13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1"/>
    </row>
    <row r="95" spans="1:13" ht="15.75" thickBo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1"/>
    </row>
    <row r="96" spans="1:13">
      <c r="A96" s="326" t="s">
        <v>180</v>
      </c>
      <c r="B96" s="327"/>
      <c r="C96" s="330" t="s">
        <v>181</v>
      </c>
      <c r="D96" s="331"/>
      <c r="E96" s="336" t="s">
        <v>182</v>
      </c>
      <c r="F96" s="336"/>
      <c r="G96" s="336"/>
      <c r="H96" s="336"/>
      <c r="I96" s="336"/>
      <c r="J96" s="336"/>
      <c r="K96" s="336"/>
      <c r="L96" s="337"/>
      <c r="M96" s="42"/>
    </row>
    <row r="97" spans="1:13">
      <c r="A97" s="328"/>
      <c r="B97" s="329"/>
      <c r="C97" s="332"/>
      <c r="D97" s="333"/>
      <c r="E97" s="338" t="s">
        <v>11</v>
      </c>
      <c r="F97" s="338" t="s">
        <v>12</v>
      </c>
      <c r="G97" s="338" t="s">
        <v>13</v>
      </c>
      <c r="H97" s="338" t="s">
        <v>14</v>
      </c>
      <c r="I97" s="338" t="s">
        <v>15</v>
      </c>
      <c r="J97" s="338" t="s">
        <v>16</v>
      </c>
      <c r="K97" s="338" t="s">
        <v>17</v>
      </c>
      <c r="L97" s="339" t="s">
        <v>18</v>
      </c>
      <c r="M97" s="42"/>
    </row>
    <row r="98" spans="1:13">
      <c r="A98" s="328"/>
      <c r="B98" s="329"/>
      <c r="C98" s="332"/>
      <c r="D98" s="333"/>
      <c r="E98" s="338"/>
      <c r="F98" s="338"/>
      <c r="G98" s="338"/>
      <c r="H98" s="338"/>
      <c r="I98" s="338"/>
      <c r="J98" s="338"/>
      <c r="K98" s="338"/>
      <c r="L98" s="339"/>
      <c r="M98" s="42"/>
    </row>
    <row r="99" spans="1:13">
      <c r="A99" s="328"/>
      <c r="B99" s="329"/>
      <c r="C99" s="334"/>
      <c r="D99" s="335"/>
      <c r="E99" s="338"/>
      <c r="F99" s="338"/>
      <c r="G99" s="338"/>
      <c r="H99" s="338"/>
      <c r="I99" s="338"/>
      <c r="J99" s="338"/>
      <c r="K99" s="338"/>
      <c r="L99" s="339"/>
      <c r="M99" s="42"/>
    </row>
    <row r="100" spans="1:13">
      <c r="A100" s="323" t="s">
        <v>183</v>
      </c>
      <c r="B100" s="324"/>
      <c r="C100" s="318">
        <f>E100+F100+G100+H100+I100+J100+K100+L100</f>
        <v>46</v>
      </c>
      <c r="D100" s="319"/>
      <c r="E100" s="43">
        <v>2</v>
      </c>
      <c r="F100" s="43">
        <v>10</v>
      </c>
      <c r="G100" s="43">
        <v>1</v>
      </c>
      <c r="H100" s="43">
        <v>11</v>
      </c>
      <c r="I100" s="43">
        <v>3</v>
      </c>
      <c r="J100" s="43">
        <v>7</v>
      </c>
      <c r="K100" s="43">
        <v>8</v>
      </c>
      <c r="L100" s="44">
        <v>4</v>
      </c>
      <c r="M100" s="45"/>
    </row>
    <row r="101" spans="1:13">
      <c r="A101" s="323" t="s">
        <v>184</v>
      </c>
      <c r="B101" s="324"/>
      <c r="C101" s="318">
        <f t="shared" ref="C101:C105" si="13">E101+F101+G101+H101+I101+J101+K101+L101</f>
        <v>20</v>
      </c>
      <c r="D101" s="319"/>
      <c r="E101" s="43">
        <v>1</v>
      </c>
      <c r="F101" s="43">
        <v>3</v>
      </c>
      <c r="G101" s="43">
        <v>1</v>
      </c>
      <c r="H101" s="43">
        <v>3</v>
      </c>
      <c r="I101" s="43">
        <v>1</v>
      </c>
      <c r="J101" s="43">
        <v>5</v>
      </c>
      <c r="K101" s="43">
        <v>1</v>
      </c>
      <c r="L101" s="44">
        <v>5</v>
      </c>
      <c r="M101" s="45"/>
    </row>
    <row r="102" spans="1:13">
      <c r="A102" s="323" t="s">
        <v>185</v>
      </c>
      <c r="B102" s="324"/>
      <c r="C102" s="318">
        <f t="shared" si="13"/>
        <v>66</v>
      </c>
      <c r="D102" s="319"/>
      <c r="E102" s="43">
        <f>SUM(E100:E101)</f>
        <v>3</v>
      </c>
      <c r="F102" s="43">
        <f t="shared" ref="F102:L102" si="14">SUM(F100:F101)</f>
        <v>13</v>
      </c>
      <c r="G102" s="43">
        <f t="shared" si="14"/>
        <v>2</v>
      </c>
      <c r="H102" s="43">
        <f t="shared" si="14"/>
        <v>14</v>
      </c>
      <c r="I102" s="43">
        <f t="shared" si="14"/>
        <v>4</v>
      </c>
      <c r="J102" s="43">
        <f t="shared" si="14"/>
        <v>12</v>
      </c>
      <c r="K102" s="43">
        <f t="shared" si="14"/>
        <v>9</v>
      </c>
      <c r="L102" s="44">
        <f t="shared" si="14"/>
        <v>9</v>
      </c>
      <c r="M102" s="45"/>
    </row>
    <row r="103" spans="1:13">
      <c r="A103" s="316" t="s">
        <v>183</v>
      </c>
      <c r="B103" s="317"/>
      <c r="C103" s="318">
        <f t="shared" si="13"/>
        <v>46</v>
      </c>
      <c r="D103" s="319"/>
      <c r="E103" s="320">
        <f>E100+F100</f>
        <v>12</v>
      </c>
      <c r="F103" s="320"/>
      <c r="G103" s="320">
        <f>G100+H100</f>
        <v>12</v>
      </c>
      <c r="H103" s="320"/>
      <c r="I103" s="320">
        <f>I100+J100</f>
        <v>10</v>
      </c>
      <c r="J103" s="320"/>
      <c r="K103" s="320">
        <f>K100+L100</f>
        <v>12</v>
      </c>
      <c r="L103" s="321"/>
      <c r="M103" s="45"/>
    </row>
    <row r="104" spans="1:13">
      <c r="A104" s="316" t="s">
        <v>184</v>
      </c>
      <c r="B104" s="317"/>
      <c r="C104" s="318">
        <f t="shared" si="13"/>
        <v>20</v>
      </c>
      <c r="D104" s="319"/>
      <c r="E104" s="320">
        <f>E101+F101</f>
        <v>4</v>
      </c>
      <c r="F104" s="320"/>
      <c r="G104" s="320">
        <f>G101+H101</f>
        <v>4</v>
      </c>
      <c r="H104" s="320"/>
      <c r="I104" s="320">
        <f>I101+J101</f>
        <v>6</v>
      </c>
      <c r="J104" s="320"/>
      <c r="K104" s="320">
        <f>K101+L101</f>
        <v>6</v>
      </c>
      <c r="L104" s="321"/>
      <c r="M104" s="45"/>
    </row>
    <row r="105" spans="1:13" ht="15.75" thickBot="1">
      <c r="A105" s="310" t="s">
        <v>186</v>
      </c>
      <c r="B105" s="311"/>
      <c r="C105" s="312">
        <f t="shared" si="13"/>
        <v>66</v>
      </c>
      <c r="D105" s="313"/>
      <c r="E105" s="314">
        <f>SUM(E103:E104)</f>
        <v>16</v>
      </c>
      <c r="F105" s="314"/>
      <c r="G105" s="314">
        <f t="shared" ref="G105" si="15">SUM(G103:G104)</f>
        <v>16</v>
      </c>
      <c r="H105" s="314"/>
      <c r="I105" s="314">
        <f t="shared" ref="I105" si="16">SUM(I103:I104)</f>
        <v>16</v>
      </c>
      <c r="J105" s="314"/>
      <c r="K105" s="314">
        <f t="shared" ref="K105" si="17">SUM(K103:K104)</f>
        <v>18</v>
      </c>
      <c r="L105" s="315"/>
      <c r="M105" s="45"/>
    </row>
    <row r="106" spans="1:13">
      <c r="A106" s="3"/>
      <c r="B106" s="5"/>
    </row>
    <row r="107" spans="1:13">
      <c r="A107" s="3"/>
      <c r="B107" s="5"/>
    </row>
  </sheetData>
  <mergeCells count="57">
    <mergeCell ref="K16:M16"/>
    <mergeCell ref="K17:M17"/>
    <mergeCell ref="A1:M2"/>
    <mergeCell ref="L21:L23"/>
    <mergeCell ref="K18:M18"/>
    <mergeCell ref="A20:A23"/>
    <mergeCell ref="B20:B23"/>
    <mergeCell ref="C20:D20"/>
    <mergeCell ref="E20:L20"/>
    <mergeCell ref="M20:M23"/>
    <mergeCell ref="C21:C23"/>
    <mergeCell ref="D21:D23"/>
    <mergeCell ref="E21:E23"/>
    <mergeCell ref="F21:F23"/>
    <mergeCell ref="G21:G23"/>
    <mergeCell ref="H21:H23"/>
    <mergeCell ref="E96:L96"/>
    <mergeCell ref="E97:E99"/>
    <mergeCell ref="F97:F99"/>
    <mergeCell ref="G97:G99"/>
    <mergeCell ref="H97:H99"/>
    <mergeCell ref="I97:I99"/>
    <mergeCell ref="J97:J99"/>
    <mergeCell ref="K97:K99"/>
    <mergeCell ref="L97:L99"/>
    <mergeCell ref="G103:H103"/>
    <mergeCell ref="I103:J103"/>
    <mergeCell ref="K103:L103"/>
    <mergeCell ref="A12:M14"/>
    <mergeCell ref="A100:B100"/>
    <mergeCell ref="C100:D100"/>
    <mergeCell ref="A101:B101"/>
    <mergeCell ref="C101:D101"/>
    <mergeCell ref="C103:D103"/>
    <mergeCell ref="I21:I23"/>
    <mergeCell ref="J21:J23"/>
    <mergeCell ref="K21:K23"/>
    <mergeCell ref="A102:B102"/>
    <mergeCell ref="C102:D102"/>
    <mergeCell ref="A96:B99"/>
    <mergeCell ref="C96:D99"/>
    <mergeCell ref="J4:M10"/>
    <mergeCell ref="A4:C10"/>
    <mergeCell ref="A105:B105"/>
    <mergeCell ref="C105:D105"/>
    <mergeCell ref="E105:F105"/>
    <mergeCell ref="G105:H105"/>
    <mergeCell ref="I105:J105"/>
    <mergeCell ref="K105:L105"/>
    <mergeCell ref="A104:B104"/>
    <mergeCell ref="C104:D104"/>
    <mergeCell ref="E104:F104"/>
    <mergeCell ref="G104:H104"/>
    <mergeCell ref="I104:J104"/>
    <mergeCell ref="K104:L104"/>
    <mergeCell ref="A103:B103"/>
    <mergeCell ref="E103:F10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7"/>
  <sheetViews>
    <sheetView workbookViewId="0">
      <selection activeCell="BF5" sqref="BF5"/>
    </sheetView>
  </sheetViews>
  <sheetFormatPr defaultColWidth="2.7109375" defaultRowHeight="15"/>
  <cols>
    <col min="1" max="1" width="4.7109375" customWidth="1"/>
  </cols>
  <sheetData>
    <row r="1" spans="1:54" ht="82.5" customHeight="1">
      <c r="A1" s="395" t="s">
        <v>0</v>
      </c>
      <c r="B1" s="395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</row>
    <row r="2" spans="1:54" ht="129" customHeight="1">
      <c r="A2" s="399" t="s">
        <v>235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233"/>
      <c r="P2" s="393"/>
      <c r="Q2" s="393"/>
      <c r="R2" s="393"/>
      <c r="S2" s="393"/>
      <c r="T2" s="393"/>
      <c r="U2" s="39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557" t="s">
        <v>321</v>
      </c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</row>
    <row r="3" spans="1:54" ht="60" customHeight="1">
      <c r="A3" s="399" t="s">
        <v>236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</row>
    <row r="4" spans="1:54" ht="15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408" t="s">
        <v>1</v>
      </c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</row>
    <row r="5" spans="1:54" ht="15.7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51"/>
      <c r="L5" s="51"/>
      <c r="M5" s="51"/>
      <c r="N5" s="51"/>
      <c r="O5" s="51"/>
      <c r="P5" s="51"/>
      <c r="Q5" s="51"/>
      <c r="R5" s="570" t="s">
        <v>320</v>
      </c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408" t="s">
        <v>188</v>
      </c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</row>
    <row r="6" spans="1:54" ht="18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410" t="s">
        <v>3</v>
      </c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</row>
    <row r="7" spans="1:54">
      <c r="A7" s="53" t="s">
        <v>189</v>
      </c>
      <c r="B7" s="400" t="s">
        <v>292</v>
      </c>
      <c r="C7" s="394" t="s">
        <v>190</v>
      </c>
      <c r="D7" s="394"/>
      <c r="E7" s="394"/>
      <c r="F7" s="411" t="s">
        <v>296</v>
      </c>
      <c r="G7" s="394" t="s">
        <v>191</v>
      </c>
      <c r="H7" s="394"/>
      <c r="I7" s="394"/>
      <c r="J7" s="394"/>
      <c r="K7" s="558" t="s">
        <v>301</v>
      </c>
      <c r="L7" s="394" t="s">
        <v>192</v>
      </c>
      <c r="M7" s="394"/>
      <c r="N7" s="394"/>
      <c r="O7" s="414" t="s">
        <v>305</v>
      </c>
      <c r="P7" s="394" t="s">
        <v>193</v>
      </c>
      <c r="Q7" s="394"/>
      <c r="R7" s="394"/>
      <c r="S7" s="411" t="s">
        <v>306</v>
      </c>
      <c r="T7" s="416" t="s">
        <v>194</v>
      </c>
      <c r="U7" s="417"/>
      <c r="V7" s="417"/>
      <c r="W7" s="418"/>
      <c r="X7" s="411" t="s">
        <v>309</v>
      </c>
      <c r="Y7" s="394" t="s">
        <v>195</v>
      </c>
      <c r="Z7" s="394"/>
      <c r="AA7" s="394"/>
      <c r="AB7" s="411" t="s">
        <v>311</v>
      </c>
      <c r="AC7" s="394" t="s">
        <v>196</v>
      </c>
      <c r="AD7" s="394"/>
      <c r="AE7" s="394"/>
      <c r="AF7" s="411" t="s">
        <v>313</v>
      </c>
      <c r="AG7" s="394" t="s">
        <v>197</v>
      </c>
      <c r="AH7" s="394"/>
      <c r="AI7" s="394"/>
      <c r="AJ7" s="394"/>
      <c r="AK7" s="394" t="s">
        <v>198</v>
      </c>
      <c r="AL7" s="394"/>
      <c r="AM7" s="394"/>
      <c r="AN7" s="394"/>
      <c r="AO7" s="414" t="s">
        <v>292</v>
      </c>
      <c r="AP7" s="416" t="s">
        <v>199</v>
      </c>
      <c r="AQ7" s="417"/>
      <c r="AR7" s="417"/>
      <c r="AS7" s="411" t="s">
        <v>296</v>
      </c>
      <c r="AT7" s="218" t="s">
        <v>200</v>
      </c>
      <c r="AU7" s="219"/>
      <c r="AV7" s="220"/>
      <c r="AW7" s="228"/>
      <c r="AX7" s="411" t="s">
        <v>317</v>
      </c>
      <c r="AY7" s="394" t="s">
        <v>201</v>
      </c>
      <c r="AZ7" s="394"/>
      <c r="BA7" s="394"/>
      <c r="BB7" s="413"/>
    </row>
    <row r="8" spans="1:54" ht="40.5" customHeight="1">
      <c r="A8" s="236" t="s">
        <v>202</v>
      </c>
      <c r="B8" s="401"/>
      <c r="C8" s="229" t="s">
        <v>293</v>
      </c>
      <c r="D8" s="229" t="s">
        <v>294</v>
      </c>
      <c r="E8" s="230" t="s">
        <v>295</v>
      </c>
      <c r="F8" s="412"/>
      <c r="G8" s="229" t="s">
        <v>297</v>
      </c>
      <c r="H8" s="229" t="s">
        <v>298</v>
      </c>
      <c r="I8" s="229" t="s">
        <v>299</v>
      </c>
      <c r="J8" s="229" t="s">
        <v>300</v>
      </c>
      <c r="K8" s="559"/>
      <c r="L8" s="229" t="s">
        <v>302</v>
      </c>
      <c r="M8" s="230" t="s">
        <v>303</v>
      </c>
      <c r="N8" s="230" t="s">
        <v>304</v>
      </c>
      <c r="O8" s="415"/>
      <c r="P8" s="229" t="s">
        <v>293</v>
      </c>
      <c r="Q8" s="229" t="s">
        <v>294</v>
      </c>
      <c r="R8" s="229" t="s">
        <v>207</v>
      </c>
      <c r="S8" s="412"/>
      <c r="T8" s="229" t="s">
        <v>307</v>
      </c>
      <c r="U8" s="229" t="s">
        <v>208</v>
      </c>
      <c r="V8" s="229" t="s">
        <v>209</v>
      </c>
      <c r="W8" s="229" t="s">
        <v>308</v>
      </c>
      <c r="X8" s="412"/>
      <c r="Y8" s="229" t="s">
        <v>310</v>
      </c>
      <c r="Z8" s="230" t="s">
        <v>205</v>
      </c>
      <c r="AA8" s="230" t="s">
        <v>206</v>
      </c>
      <c r="AB8" s="412"/>
      <c r="AC8" s="229" t="s">
        <v>310</v>
      </c>
      <c r="AD8" s="230" t="s">
        <v>312</v>
      </c>
      <c r="AE8" s="230" t="s">
        <v>206</v>
      </c>
      <c r="AF8" s="412"/>
      <c r="AG8" s="229" t="s">
        <v>297</v>
      </c>
      <c r="AH8" s="229" t="s">
        <v>298</v>
      </c>
      <c r="AI8" s="229" t="s">
        <v>299</v>
      </c>
      <c r="AJ8" s="230" t="s">
        <v>300</v>
      </c>
      <c r="AK8" s="229" t="s">
        <v>314</v>
      </c>
      <c r="AL8" s="229" t="s">
        <v>315</v>
      </c>
      <c r="AM8" s="230" t="s">
        <v>203</v>
      </c>
      <c r="AN8" s="230" t="s">
        <v>204</v>
      </c>
      <c r="AO8" s="415"/>
      <c r="AP8" s="229" t="s">
        <v>293</v>
      </c>
      <c r="AQ8" s="229" t="s">
        <v>316</v>
      </c>
      <c r="AR8" s="230" t="s">
        <v>295</v>
      </c>
      <c r="AS8" s="412"/>
      <c r="AT8" s="229" t="s">
        <v>297</v>
      </c>
      <c r="AU8" s="229" t="s">
        <v>298</v>
      </c>
      <c r="AV8" s="229" t="s">
        <v>299</v>
      </c>
      <c r="AW8" s="229" t="s">
        <v>300</v>
      </c>
      <c r="AX8" s="412"/>
      <c r="AY8" s="229" t="s">
        <v>302</v>
      </c>
      <c r="AZ8" s="230" t="s">
        <v>318</v>
      </c>
      <c r="BA8" s="230" t="s">
        <v>304</v>
      </c>
      <c r="BB8" s="221" t="s">
        <v>319</v>
      </c>
    </row>
    <row r="9" spans="1:54" ht="20.25">
      <c r="A9" s="55" t="s">
        <v>210</v>
      </c>
      <c r="B9" s="222">
        <v>1</v>
      </c>
      <c r="C9" s="223">
        <v>2</v>
      </c>
      <c r="D9" s="223">
        <v>3</v>
      </c>
      <c r="E9" s="223">
        <v>4</v>
      </c>
      <c r="F9" s="223">
        <v>5</v>
      </c>
      <c r="G9" s="223">
        <v>6</v>
      </c>
      <c r="H9" s="223">
        <v>7</v>
      </c>
      <c r="I9" s="223">
        <v>8</v>
      </c>
      <c r="J9" s="223">
        <v>9</v>
      </c>
      <c r="K9" s="223">
        <v>10</v>
      </c>
      <c r="L9" s="223">
        <v>11</v>
      </c>
      <c r="M9" s="223">
        <v>12</v>
      </c>
      <c r="N9" s="223">
        <v>13</v>
      </c>
      <c r="O9" s="223">
        <v>14</v>
      </c>
      <c r="P9" s="223">
        <v>15</v>
      </c>
      <c r="Q9" s="223">
        <v>16</v>
      </c>
      <c r="R9" s="223">
        <v>17</v>
      </c>
      <c r="S9" s="223">
        <v>18</v>
      </c>
      <c r="T9" s="223">
        <v>19</v>
      </c>
      <c r="U9" s="223">
        <v>20</v>
      </c>
      <c r="V9" s="223">
        <v>21</v>
      </c>
      <c r="W9" s="223">
        <v>22</v>
      </c>
      <c r="X9" s="223">
        <v>23</v>
      </c>
      <c r="Y9" s="223">
        <v>24</v>
      </c>
      <c r="Z9" s="223">
        <v>25</v>
      </c>
      <c r="AA9" s="223">
        <v>26</v>
      </c>
      <c r="AB9" s="223">
        <v>27</v>
      </c>
      <c r="AC9" s="223">
        <v>28</v>
      </c>
      <c r="AD9" s="223">
        <v>29</v>
      </c>
      <c r="AE9" s="223">
        <v>30</v>
      </c>
      <c r="AF9" s="223">
        <v>31</v>
      </c>
      <c r="AG9" s="223">
        <v>32</v>
      </c>
      <c r="AH9" s="223">
        <v>33</v>
      </c>
      <c r="AI9" s="223">
        <v>34</v>
      </c>
      <c r="AJ9" s="223">
        <v>35</v>
      </c>
      <c r="AK9" s="223">
        <v>36</v>
      </c>
      <c r="AL9" s="223">
        <v>37</v>
      </c>
      <c r="AM9" s="223">
        <v>38</v>
      </c>
      <c r="AN9" s="223">
        <v>39</v>
      </c>
      <c r="AO9" s="223">
        <v>40</v>
      </c>
      <c r="AP9" s="223">
        <v>41</v>
      </c>
      <c r="AQ9" s="223">
        <v>42</v>
      </c>
      <c r="AR9" s="223">
        <v>43</v>
      </c>
      <c r="AS9" s="223">
        <v>44</v>
      </c>
      <c r="AT9" s="223">
        <v>45</v>
      </c>
      <c r="AU9" s="223">
        <v>46</v>
      </c>
      <c r="AV9" s="223">
        <v>47</v>
      </c>
      <c r="AW9" s="223">
        <v>48</v>
      </c>
      <c r="AX9" s="223">
        <v>49</v>
      </c>
      <c r="AY9" s="223">
        <v>50</v>
      </c>
      <c r="AZ9" s="223">
        <v>51</v>
      </c>
      <c r="BA9" s="223">
        <v>52</v>
      </c>
      <c r="BB9" s="224">
        <v>53</v>
      </c>
    </row>
    <row r="10" spans="1:54" ht="21" customHeight="1">
      <c r="A10" s="560" t="s">
        <v>211</v>
      </c>
      <c r="B10" s="372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68"/>
      <c r="T10" s="235" t="s">
        <v>212</v>
      </c>
      <c r="U10" s="562" t="s">
        <v>213</v>
      </c>
      <c r="V10" s="562" t="s">
        <v>213</v>
      </c>
      <c r="W10" s="388"/>
      <c r="X10" s="364"/>
      <c r="Y10" s="356"/>
      <c r="Z10" s="356"/>
      <c r="AA10" s="364"/>
      <c r="AB10" s="564" t="s">
        <v>214</v>
      </c>
      <c r="AC10" s="368"/>
      <c r="AD10" s="368"/>
      <c r="AE10" s="388"/>
      <c r="AF10" s="364"/>
      <c r="AG10" s="423"/>
      <c r="AH10" s="566" t="s">
        <v>214</v>
      </c>
      <c r="AI10" s="566" t="s">
        <v>214</v>
      </c>
      <c r="AJ10" s="447"/>
      <c r="AK10" s="388"/>
      <c r="AL10" s="368"/>
      <c r="AM10" s="368"/>
      <c r="AN10" s="368"/>
      <c r="AO10" s="368"/>
      <c r="AP10" s="439"/>
      <c r="AQ10" s="57"/>
      <c r="AR10" s="572" t="s">
        <v>212</v>
      </c>
      <c r="AS10" s="562" t="s">
        <v>215</v>
      </c>
      <c r="AT10" s="562" t="s">
        <v>213</v>
      </c>
      <c r="AU10" s="562" t="s">
        <v>213</v>
      </c>
      <c r="AV10" s="562" t="s">
        <v>213</v>
      </c>
      <c r="AW10" s="562" t="s">
        <v>213</v>
      </c>
      <c r="AX10" s="562" t="s">
        <v>213</v>
      </c>
      <c r="AY10" s="562" t="s">
        <v>213</v>
      </c>
      <c r="AZ10" s="562" t="s">
        <v>213</v>
      </c>
      <c r="BA10" s="562" t="s">
        <v>213</v>
      </c>
      <c r="BB10" s="568" t="s">
        <v>213</v>
      </c>
    </row>
    <row r="11" spans="1:54" ht="21.75" customHeight="1">
      <c r="A11" s="561"/>
      <c r="B11" s="373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434"/>
      <c r="T11" s="231" t="s">
        <v>213</v>
      </c>
      <c r="U11" s="563"/>
      <c r="V11" s="563"/>
      <c r="W11" s="390"/>
      <c r="X11" s="365"/>
      <c r="Y11" s="357"/>
      <c r="Z11" s="357"/>
      <c r="AA11" s="365"/>
      <c r="AB11" s="565"/>
      <c r="AC11" s="434"/>
      <c r="AD11" s="434"/>
      <c r="AE11" s="390"/>
      <c r="AF11" s="365"/>
      <c r="AG11" s="424"/>
      <c r="AH11" s="567"/>
      <c r="AI11" s="567"/>
      <c r="AJ11" s="448"/>
      <c r="AK11" s="390"/>
      <c r="AL11" s="434"/>
      <c r="AM11" s="434"/>
      <c r="AN11" s="434"/>
      <c r="AO11" s="434"/>
      <c r="AP11" s="440"/>
      <c r="AQ11" s="237" t="s">
        <v>212</v>
      </c>
      <c r="AR11" s="573"/>
      <c r="AS11" s="563"/>
      <c r="AT11" s="563"/>
      <c r="AU11" s="563"/>
      <c r="AV11" s="563"/>
      <c r="AW11" s="563"/>
      <c r="AX11" s="563"/>
      <c r="AY11" s="563"/>
      <c r="AZ11" s="563"/>
      <c r="BA11" s="563"/>
      <c r="BB11" s="569"/>
    </row>
    <row r="12" spans="1:54" ht="15.75" thickBot="1"/>
    <row r="13" spans="1:54" ht="16.5" thickBot="1">
      <c r="A13" s="65"/>
      <c r="B13" s="65"/>
      <c r="C13" s="66"/>
      <c r="D13" s="67"/>
      <c r="E13" s="67" t="s">
        <v>223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 t="s">
        <v>214</v>
      </c>
      <c r="V13" s="67"/>
      <c r="W13" s="67"/>
      <c r="X13" s="391" t="s">
        <v>224</v>
      </c>
      <c r="Y13" s="391"/>
      <c r="Z13" s="391"/>
      <c r="AA13" s="391"/>
      <c r="AB13" s="391"/>
      <c r="AC13" s="391"/>
      <c r="AD13" s="391"/>
      <c r="AE13" s="391"/>
      <c r="AF13" s="391"/>
      <c r="AG13" s="391"/>
      <c r="AH13" s="67"/>
      <c r="AI13" s="67"/>
      <c r="AJ13" s="67"/>
      <c r="AK13" s="69"/>
      <c r="AL13" s="67" t="s">
        <v>225</v>
      </c>
      <c r="AM13" s="67"/>
      <c r="AN13" s="67"/>
      <c r="AO13" s="67"/>
      <c r="AP13" s="67"/>
      <c r="AQ13" s="67"/>
      <c r="AR13" s="70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1:54" ht="15.75">
      <c r="A14" s="65"/>
      <c r="B14" s="65"/>
      <c r="C14" s="71" t="s">
        <v>212</v>
      </c>
      <c r="D14" s="67"/>
      <c r="E14" s="67" t="s">
        <v>226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 t="s">
        <v>221</v>
      </c>
      <c r="V14" s="67"/>
      <c r="W14" s="67"/>
      <c r="X14" s="72" t="s">
        <v>227</v>
      </c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9"/>
      <c r="AL14" s="69"/>
      <c r="AM14" s="69"/>
      <c r="AN14" s="69"/>
      <c r="AO14" s="69"/>
      <c r="AP14" s="69"/>
      <c r="AQ14" s="69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1:54" ht="15.75">
      <c r="A15" s="65"/>
      <c r="B15" s="65"/>
      <c r="C15" s="71" t="s">
        <v>213</v>
      </c>
      <c r="D15" s="67"/>
      <c r="E15" s="67" t="s">
        <v>228</v>
      </c>
      <c r="F15" s="67"/>
      <c r="G15" s="67"/>
      <c r="H15" s="67"/>
      <c r="I15" s="67"/>
      <c r="J15" s="69"/>
      <c r="K15" s="69"/>
      <c r="L15" s="69"/>
      <c r="M15" s="69"/>
      <c r="N15" s="69"/>
      <c r="O15" s="69"/>
      <c r="P15" s="67"/>
      <c r="Q15" s="67"/>
      <c r="R15" s="67"/>
      <c r="S15" s="67"/>
      <c r="T15" s="67"/>
      <c r="U15" s="68" t="s">
        <v>218</v>
      </c>
      <c r="V15" s="67"/>
      <c r="W15" s="67"/>
      <c r="X15" s="67" t="s">
        <v>229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9"/>
      <c r="AL15" s="69"/>
      <c r="AM15" s="69"/>
      <c r="AN15" s="69"/>
      <c r="AO15" s="69"/>
      <c r="AP15" s="69"/>
      <c r="AQ15" s="69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</row>
    <row r="16" spans="1:54" ht="15.75">
      <c r="A16" s="65"/>
      <c r="B16" s="65"/>
      <c r="C16" s="71" t="s">
        <v>222</v>
      </c>
      <c r="D16" s="67"/>
      <c r="E16" s="392" t="s">
        <v>230</v>
      </c>
      <c r="F16" s="392"/>
      <c r="G16" s="392"/>
      <c r="H16" s="392"/>
      <c r="I16" s="392"/>
      <c r="J16" s="392"/>
      <c r="K16" s="392"/>
      <c r="L16" s="392"/>
      <c r="M16" s="392"/>
      <c r="N16" s="392"/>
      <c r="O16" s="232"/>
      <c r="P16" s="67"/>
      <c r="Q16" s="67"/>
      <c r="R16" s="67"/>
      <c r="S16" s="67"/>
      <c r="T16" s="67"/>
      <c r="U16" s="68" t="s">
        <v>220</v>
      </c>
      <c r="V16" s="67"/>
      <c r="W16" s="67"/>
      <c r="X16" s="67" t="s">
        <v>231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9"/>
      <c r="AL16" s="69"/>
      <c r="AM16" s="69"/>
      <c r="AN16" s="69"/>
      <c r="AO16" s="69"/>
      <c r="AP16" s="69"/>
      <c r="AQ16" s="69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1:54">
      <c r="A17" s="67" t="s">
        <v>232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9"/>
      <c r="AL17" s="69"/>
      <c r="AM17" s="69"/>
      <c r="AN17" s="69"/>
      <c r="AO17" s="69"/>
      <c r="AP17" s="69"/>
      <c r="AQ17" s="69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</row>
  </sheetData>
  <mergeCells count="85">
    <mergeCell ref="BB10:BB11"/>
    <mergeCell ref="AI10:AI11"/>
    <mergeCell ref="X13:AG13"/>
    <mergeCell ref="E16:N16"/>
    <mergeCell ref="R5:AD5"/>
    <mergeCell ref="AV10:AV11"/>
    <mergeCell ref="AW10:AW11"/>
    <mergeCell ref="AX10:AX11"/>
    <mergeCell ref="AY10:AY11"/>
    <mergeCell ref="AZ10:AZ11"/>
    <mergeCell ref="BA10:BA11"/>
    <mergeCell ref="AO10:AO11"/>
    <mergeCell ref="AP10:AP11"/>
    <mergeCell ref="AR10:AR11"/>
    <mergeCell ref="AS10:AS11"/>
    <mergeCell ref="AT10:AT11"/>
    <mergeCell ref="AU10:AU11"/>
    <mergeCell ref="AH10:AH11"/>
    <mergeCell ref="AJ10:AJ11"/>
    <mergeCell ref="AK10:AK11"/>
    <mergeCell ref="AL10:AL11"/>
    <mergeCell ref="AM10:AM11"/>
    <mergeCell ref="AN10:AN11"/>
    <mergeCell ref="AG10:AG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U10:U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X7:AX8"/>
    <mergeCell ref="AY7:BB7"/>
    <mergeCell ref="A10:A11"/>
    <mergeCell ref="B10:B11"/>
    <mergeCell ref="C10:C11"/>
    <mergeCell ref="D10:D11"/>
    <mergeCell ref="E10:E11"/>
    <mergeCell ref="F10:F11"/>
    <mergeCell ref="G10:G11"/>
    <mergeCell ref="H10:H11"/>
    <mergeCell ref="AF7:AF8"/>
    <mergeCell ref="AG7:AJ7"/>
    <mergeCell ref="AK7:AN7"/>
    <mergeCell ref="AO7:AO8"/>
    <mergeCell ref="AP7:AR7"/>
    <mergeCell ref="AS7:AS8"/>
    <mergeCell ref="AC7:AE7"/>
    <mergeCell ref="AP5:BB5"/>
    <mergeCell ref="AP6:BB6"/>
    <mergeCell ref="B7:B8"/>
    <mergeCell ref="C7:E7"/>
    <mergeCell ref="F7:F8"/>
    <mergeCell ref="G7:J7"/>
    <mergeCell ref="K7:K8"/>
    <mergeCell ref="L7:N7"/>
    <mergeCell ref="O7:O8"/>
    <mergeCell ref="P7:R7"/>
    <mergeCell ref="S7:S8"/>
    <mergeCell ref="T7:W7"/>
    <mergeCell ref="X7:X8"/>
    <mergeCell ref="Y7:AA7"/>
    <mergeCell ref="AB7:AB8"/>
    <mergeCell ref="AP4:BB4"/>
    <mergeCell ref="A1:BB1"/>
    <mergeCell ref="A2:N2"/>
    <mergeCell ref="P2:U2"/>
    <mergeCell ref="AN2:BB2"/>
    <mergeCell ref="A3:BB3"/>
  </mergeCells>
  <pageMargins left="0.7" right="0.7" top="0.75" bottom="0.75" header="0.3" footer="0.3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25"/>
  <sheetViews>
    <sheetView workbookViewId="0">
      <selection activeCell="K10" sqref="K10"/>
    </sheetView>
  </sheetViews>
  <sheetFormatPr defaultRowHeight="15"/>
  <cols>
    <col min="1" max="1" width="7.28515625" customWidth="1"/>
    <col min="2" max="62" width="2.7109375" customWidth="1"/>
  </cols>
  <sheetData>
    <row r="2" spans="1:62" ht="66" customHeight="1">
      <c r="A2" s="598" t="s">
        <v>324</v>
      </c>
      <c r="B2" s="395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</row>
    <row r="3" spans="1:62" ht="138" customHeight="1">
      <c r="A3" s="599" t="s">
        <v>365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239"/>
      <c r="P3" s="393"/>
      <c r="Q3" s="393"/>
      <c r="R3" s="393"/>
      <c r="S3" s="393"/>
      <c r="T3" s="393"/>
      <c r="U3" s="393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557" t="s">
        <v>367</v>
      </c>
      <c r="AO3" s="557"/>
      <c r="AP3" s="557"/>
      <c r="AQ3" s="557"/>
      <c r="AR3" s="557"/>
      <c r="AS3" s="557"/>
      <c r="AT3" s="557"/>
      <c r="AU3" s="557"/>
      <c r="AV3" s="557"/>
      <c r="AW3" s="557"/>
      <c r="AX3" s="557"/>
      <c r="AY3" s="557"/>
      <c r="AZ3" s="557"/>
      <c r="BA3" s="557"/>
      <c r="BB3" s="557"/>
      <c r="BJ3" s="242"/>
    </row>
    <row r="4" spans="1:62" ht="42" customHeight="1">
      <c r="A4" s="399" t="s">
        <v>339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</row>
    <row r="5" spans="1:62" ht="15.7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407" t="s">
        <v>1</v>
      </c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</row>
    <row r="6" spans="1:62" ht="15.7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408" t="s">
        <v>366</v>
      </c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</row>
    <row r="7" spans="1:62" ht="16.5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409" t="s">
        <v>283</v>
      </c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  <c r="BB7" s="410"/>
    </row>
    <row r="8" spans="1:62">
      <c r="A8" s="53" t="s">
        <v>189</v>
      </c>
      <c r="B8" s="400" t="s">
        <v>319</v>
      </c>
      <c r="C8" s="394" t="s">
        <v>190</v>
      </c>
      <c r="D8" s="394"/>
      <c r="E8" s="394"/>
      <c r="F8" s="411" t="s">
        <v>385</v>
      </c>
      <c r="G8" s="394" t="s">
        <v>191</v>
      </c>
      <c r="H8" s="394"/>
      <c r="I8" s="394"/>
      <c r="J8" s="394"/>
      <c r="K8" s="600">
        <v>42885</v>
      </c>
      <c r="L8" s="394" t="s">
        <v>192</v>
      </c>
      <c r="M8" s="394"/>
      <c r="N8" s="394"/>
      <c r="O8" s="414" t="s">
        <v>376</v>
      </c>
      <c r="P8" s="394" t="s">
        <v>193</v>
      </c>
      <c r="Q8" s="394"/>
      <c r="R8" s="394"/>
      <c r="S8" s="411" t="s">
        <v>378</v>
      </c>
      <c r="T8" s="416" t="s">
        <v>194</v>
      </c>
      <c r="U8" s="417"/>
      <c r="V8" s="417"/>
      <c r="W8" s="418"/>
      <c r="X8" s="411" t="s">
        <v>292</v>
      </c>
      <c r="Y8" s="394" t="s">
        <v>195</v>
      </c>
      <c r="Z8" s="394"/>
      <c r="AA8" s="394"/>
      <c r="AB8" s="411" t="s">
        <v>382</v>
      </c>
      <c r="AC8" s="394" t="s">
        <v>196</v>
      </c>
      <c r="AD8" s="394"/>
      <c r="AE8" s="394"/>
      <c r="AF8" s="411" t="s">
        <v>306</v>
      </c>
      <c r="AG8" s="394" t="s">
        <v>197</v>
      </c>
      <c r="AH8" s="394"/>
      <c r="AI8" s="394"/>
      <c r="AJ8" s="394"/>
      <c r="AK8" s="394" t="s">
        <v>198</v>
      </c>
      <c r="AL8" s="394"/>
      <c r="AM8" s="394"/>
      <c r="AN8" s="394"/>
      <c r="AO8" s="414" t="s">
        <v>319</v>
      </c>
      <c r="AP8" s="416" t="s">
        <v>199</v>
      </c>
      <c r="AQ8" s="417"/>
      <c r="AR8" s="417"/>
      <c r="AS8" s="411" t="s">
        <v>385</v>
      </c>
      <c r="AT8" s="218" t="s">
        <v>200</v>
      </c>
      <c r="AU8" s="219"/>
      <c r="AV8" s="220"/>
      <c r="AW8" s="238"/>
      <c r="AX8" s="411" t="s">
        <v>309</v>
      </c>
      <c r="AY8" s="394" t="s">
        <v>201</v>
      </c>
      <c r="AZ8" s="394"/>
      <c r="BA8" s="394"/>
      <c r="BB8" s="413"/>
    </row>
    <row r="9" spans="1:62" ht="20.25">
      <c r="A9" s="54" t="s">
        <v>202</v>
      </c>
      <c r="B9" s="401"/>
      <c r="C9" s="306" t="s">
        <v>370</v>
      </c>
      <c r="D9" s="306" t="s">
        <v>371</v>
      </c>
      <c r="E9" s="307" t="s">
        <v>377</v>
      </c>
      <c r="F9" s="412"/>
      <c r="G9" s="306" t="s">
        <v>307</v>
      </c>
      <c r="H9" s="306" t="s">
        <v>373</v>
      </c>
      <c r="I9" s="306" t="s">
        <v>374</v>
      </c>
      <c r="J9" s="306" t="s">
        <v>308</v>
      </c>
      <c r="K9" s="559"/>
      <c r="L9" s="306" t="s">
        <v>310</v>
      </c>
      <c r="M9" s="307" t="s">
        <v>312</v>
      </c>
      <c r="N9" s="307" t="s">
        <v>375</v>
      </c>
      <c r="O9" s="415"/>
      <c r="P9" s="306" t="s">
        <v>370</v>
      </c>
      <c r="Q9" s="306" t="s">
        <v>371</v>
      </c>
      <c r="R9" s="306" t="s">
        <v>377</v>
      </c>
      <c r="S9" s="412"/>
      <c r="T9" s="306" t="s">
        <v>314</v>
      </c>
      <c r="U9" s="306" t="s">
        <v>315</v>
      </c>
      <c r="V9" s="306" t="s">
        <v>379</v>
      </c>
      <c r="W9" s="306" t="s">
        <v>380</v>
      </c>
      <c r="X9" s="412"/>
      <c r="Y9" s="306" t="s">
        <v>293</v>
      </c>
      <c r="Z9" s="308">
        <v>43435</v>
      </c>
      <c r="AA9" s="307" t="s">
        <v>381</v>
      </c>
      <c r="AB9" s="412"/>
      <c r="AC9" s="306" t="s">
        <v>293</v>
      </c>
      <c r="AD9" s="308">
        <v>43435</v>
      </c>
      <c r="AE9" s="307" t="s">
        <v>381</v>
      </c>
      <c r="AF9" s="412"/>
      <c r="AG9" s="306" t="s">
        <v>307</v>
      </c>
      <c r="AH9" s="306" t="s">
        <v>373</v>
      </c>
      <c r="AI9" s="306" t="s">
        <v>374</v>
      </c>
      <c r="AJ9" s="307" t="s">
        <v>308</v>
      </c>
      <c r="AK9" s="306" t="s">
        <v>383</v>
      </c>
      <c r="AL9" s="306" t="s">
        <v>302</v>
      </c>
      <c r="AM9" s="307" t="s">
        <v>303</v>
      </c>
      <c r="AN9" s="307" t="s">
        <v>384</v>
      </c>
      <c r="AO9" s="415"/>
      <c r="AP9" s="306" t="s">
        <v>370</v>
      </c>
      <c r="AQ9" s="306" t="s">
        <v>371</v>
      </c>
      <c r="AR9" s="307" t="s">
        <v>377</v>
      </c>
      <c r="AS9" s="412"/>
      <c r="AT9" s="306" t="s">
        <v>307</v>
      </c>
      <c r="AU9" s="306" t="s">
        <v>373</v>
      </c>
      <c r="AV9" s="306" t="s">
        <v>374</v>
      </c>
      <c r="AW9" s="306" t="s">
        <v>308</v>
      </c>
      <c r="AX9" s="412"/>
      <c r="AY9" s="306" t="s">
        <v>310</v>
      </c>
      <c r="AZ9" s="307" t="s">
        <v>312</v>
      </c>
      <c r="BA9" s="307" t="s">
        <v>375</v>
      </c>
      <c r="BB9" s="221" t="s">
        <v>313</v>
      </c>
    </row>
    <row r="10" spans="1:62">
      <c r="A10" s="55" t="s">
        <v>210</v>
      </c>
      <c r="B10" s="222">
        <v>1</v>
      </c>
      <c r="C10" s="223">
        <v>2</v>
      </c>
      <c r="D10" s="223">
        <v>3</v>
      </c>
      <c r="E10" s="223">
        <v>4</v>
      </c>
      <c r="F10" s="223">
        <v>5</v>
      </c>
      <c r="G10" s="223">
        <v>6</v>
      </c>
      <c r="H10" s="223">
        <v>7</v>
      </c>
      <c r="I10" s="223">
        <v>8</v>
      </c>
      <c r="J10" s="223">
        <v>9</v>
      </c>
      <c r="K10" s="223">
        <v>10</v>
      </c>
      <c r="L10" s="223">
        <v>11</v>
      </c>
      <c r="M10" s="223">
        <v>12</v>
      </c>
      <c r="N10" s="223">
        <v>13</v>
      </c>
      <c r="O10" s="223">
        <v>14</v>
      </c>
      <c r="P10" s="223">
        <v>15</v>
      </c>
      <c r="Q10" s="223">
        <v>16</v>
      </c>
      <c r="R10" s="223">
        <v>17</v>
      </c>
      <c r="S10" s="223">
        <v>18</v>
      </c>
      <c r="T10" s="223">
        <v>19</v>
      </c>
      <c r="U10" s="223">
        <v>20</v>
      </c>
      <c r="V10" s="223">
        <v>21</v>
      </c>
      <c r="W10" s="223">
        <v>22</v>
      </c>
      <c r="X10" s="223">
        <v>23</v>
      </c>
      <c r="Y10" s="223">
        <v>24</v>
      </c>
      <c r="Z10" s="223">
        <v>25</v>
      </c>
      <c r="AA10" s="223">
        <v>26</v>
      </c>
      <c r="AB10" s="223">
        <v>27</v>
      </c>
      <c r="AC10" s="223">
        <v>28</v>
      </c>
      <c r="AD10" s="223">
        <v>29</v>
      </c>
      <c r="AE10" s="223">
        <v>30</v>
      </c>
      <c r="AF10" s="223">
        <v>31</v>
      </c>
      <c r="AG10" s="223">
        <v>32</v>
      </c>
      <c r="AH10" s="223">
        <v>33</v>
      </c>
      <c r="AI10" s="223">
        <v>34</v>
      </c>
      <c r="AJ10" s="223">
        <v>35</v>
      </c>
      <c r="AK10" s="223">
        <v>36</v>
      </c>
      <c r="AL10" s="223">
        <v>37</v>
      </c>
      <c r="AM10" s="223">
        <v>38</v>
      </c>
      <c r="AN10" s="223">
        <v>39</v>
      </c>
      <c r="AO10" s="223">
        <v>40</v>
      </c>
      <c r="AP10" s="223">
        <v>41</v>
      </c>
      <c r="AQ10" s="223">
        <v>42</v>
      </c>
      <c r="AR10" s="223">
        <v>43</v>
      </c>
      <c r="AS10" s="223">
        <v>44</v>
      </c>
      <c r="AT10" s="223">
        <v>45</v>
      </c>
      <c r="AU10" s="223">
        <v>46</v>
      </c>
      <c r="AV10" s="223">
        <v>47</v>
      </c>
      <c r="AW10" s="223">
        <v>48</v>
      </c>
      <c r="AX10" s="223">
        <v>49</v>
      </c>
      <c r="AY10" s="223">
        <v>50</v>
      </c>
      <c r="AZ10" s="223">
        <v>51</v>
      </c>
      <c r="BA10" s="223">
        <v>52</v>
      </c>
      <c r="BB10" s="224">
        <v>53</v>
      </c>
    </row>
    <row r="11" spans="1:62">
      <c r="A11" s="450" t="s">
        <v>211</v>
      </c>
      <c r="B11" s="372"/>
      <c r="C11" s="356"/>
      <c r="D11" s="356"/>
      <c r="E11" s="356"/>
      <c r="F11" s="356"/>
      <c r="G11" s="356"/>
      <c r="H11" s="356"/>
      <c r="I11" s="572" t="s">
        <v>212</v>
      </c>
      <c r="J11" s="572" t="s">
        <v>212</v>
      </c>
      <c r="K11" s="356"/>
      <c r="L11" s="356"/>
      <c r="M11" s="356"/>
      <c r="N11" s="356"/>
      <c r="O11" s="356"/>
      <c r="P11" s="356"/>
      <c r="Q11" s="356"/>
      <c r="R11" s="356"/>
      <c r="S11" s="368"/>
      <c r="T11" s="581" t="s">
        <v>213</v>
      </c>
      <c r="U11" s="583" t="s">
        <v>213</v>
      </c>
      <c r="V11" s="583" t="s">
        <v>213</v>
      </c>
      <c r="W11" s="572" t="s">
        <v>212</v>
      </c>
      <c r="X11" s="572" t="s">
        <v>212</v>
      </c>
      <c r="Y11" s="572" t="s">
        <v>212</v>
      </c>
      <c r="Z11" s="368"/>
      <c r="AA11" s="364"/>
      <c r="AB11" s="564" t="s">
        <v>214</v>
      </c>
      <c r="AC11" s="368"/>
      <c r="AD11" s="368"/>
      <c r="AE11" s="388"/>
      <c r="AF11" s="364"/>
      <c r="AG11" s="423"/>
      <c r="AH11" s="566" t="s">
        <v>214</v>
      </c>
      <c r="AI11" s="566" t="s">
        <v>214</v>
      </c>
      <c r="AJ11" s="447"/>
      <c r="AK11" s="388"/>
      <c r="AL11" s="572" t="s">
        <v>212</v>
      </c>
      <c r="AM11" s="572" t="s">
        <v>212</v>
      </c>
      <c r="AN11" s="572" t="s">
        <v>212</v>
      </c>
      <c r="AO11" s="368"/>
      <c r="AP11" s="439"/>
      <c r="AQ11" s="594"/>
      <c r="AR11" s="388"/>
      <c r="AS11" s="404" t="s">
        <v>215</v>
      </c>
      <c r="AT11" s="404" t="s">
        <v>213</v>
      </c>
      <c r="AU11" s="404" t="s">
        <v>213</v>
      </c>
      <c r="AV11" s="404" t="s">
        <v>213</v>
      </c>
      <c r="AW11" s="404" t="s">
        <v>213</v>
      </c>
      <c r="AX11" s="404" t="s">
        <v>213</v>
      </c>
      <c r="AY11" s="404" t="s">
        <v>213</v>
      </c>
      <c r="AZ11" s="404" t="s">
        <v>213</v>
      </c>
      <c r="BA11" s="404" t="s">
        <v>213</v>
      </c>
      <c r="BB11" s="442" t="s">
        <v>213</v>
      </c>
    </row>
    <row r="12" spans="1:62">
      <c r="A12" s="451"/>
      <c r="B12" s="373"/>
      <c r="C12" s="357"/>
      <c r="D12" s="357"/>
      <c r="E12" s="357"/>
      <c r="F12" s="357"/>
      <c r="G12" s="357"/>
      <c r="H12" s="357"/>
      <c r="I12" s="597"/>
      <c r="J12" s="597"/>
      <c r="K12" s="357"/>
      <c r="L12" s="357"/>
      <c r="M12" s="357"/>
      <c r="N12" s="357"/>
      <c r="O12" s="357"/>
      <c r="P12" s="357"/>
      <c r="Q12" s="357"/>
      <c r="R12" s="357"/>
      <c r="S12" s="434"/>
      <c r="T12" s="582"/>
      <c r="U12" s="584"/>
      <c r="V12" s="584"/>
      <c r="W12" s="573"/>
      <c r="X12" s="595"/>
      <c r="Y12" s="573"/>
      <c r="Z12" s="434"/>
      <c r="AA12" s="365"/>
      <c r="AB12" s="565"/>
      <c r="AC12" s="434"/>
      <c r="AD12" s="434"/>
      <c r="AE12" s="390"/>
      <c r="AF12" s="365"/>
      <c r="AG12" s="424"/>
      <c r="AH12" s="567"/>
      <c r="AI12" s="567"/>
      <c r="AJ12" s="448"/>
      <c r="AK12" s="390"/>
      <c r="AL12" s="573"/>
      <c r="AM12" s="573"/>
      <c r="AN12" s="573"/>
      <c r="AO12" s="434"/>
      <c r="AP12" s="440"/>
      <c r="AQ12" s="594"/>
      <c r="AR12" s="390"/>
      <c r="AS12" s="405"/>
      <c r="AT12" s="405"/>
      <c r="AU12" s="405"/>
      <c r="AV12" s="405"/>
      <c r="AW12" s="405"/>
      <c r="AX12" s="405"/>
      <c r="AY12" s="405"/>
      <c r="AZ12" s="405"/>
      <c r="BA12" s="405"/>
      <c r="BB12" s="443"/>
    </row>
    <row r="13" spans="1:62">
      <c r="A13" s="419" t="s">
        <v>216</v>
      </c>
      <c r="B13" s="372"/>
      <c r="C13" s="370"/>
      <c r="D13" s="371"/>
      <c r="E13" s="371"/>
      <c r="F13" s="371"/>
      <c r="G13" s="371"/>
      <c r="H13" s="371"/>
      <c r="I13" s="592" t="s">
        <v>212</v>
      </c>
      <c r="J13" s="589" t="s">
        <v>212</v>
      </c>
      <c r="K13" s="371"/>
      <c r="L13" s="371"/>
      <c r="M13" s="601" t="s">
        <v>322</v>
      </c>
      <c r="N13" s="601" t="s">
        <v>322</v>
      </c>
      <c r="O13" s="356"/>
      <c r="P13" s="371"/>
      <c r="Q13" s="371"/>
      <c r="R13" s="371"/>
      <c r="S13" s="368"/>
      <c r="T13" s="581" t="s">
        <v>213</v>
      </c>
      <c r="U13" s="583" t="s">
        <v>213</v>
      </c>
      <c r="V13" s="583" t="s">
        <v>213</v>
      </c>
      <c r="W13" s="572" t="s">
        <v>212</v>
      </c>
      <c r="X13" s="577" t="s">
        <v>212</v>
      </c>
      <c r="Y13" s="577" t="s">
        <v>212</v>
      </c>
      <c r="Z13" s="363"/>
      <c r="AA13" s="364"/>
      <c r="AB13" s="564" t="s">
        <v>214</v>
      </c>
      <c r="AC13" s="363"/>
      <c r="AD13" s="363"/>
      <c r="AE13" s="431"/>
      <c r="AF13" s="364"/>
      <c r="AG13" s="423"/>
      <c r="AH13" s="566" t="s">
        <v>214</v>
      </c>
      <c r="AI13" s="566" t="s">
        <v>214</v>
      </c>
      <c r="AJ13" s="431"/>
      <c r="AK13" s="431"/>
      <c r="AL13" s="577" t="s">
        <v>212</v>
      </c>
      <c r="AM13" s="577" t="s">
        <v>212</v>
      </c>
      <c r="AN13" s="577" t="s">
        <v>212</v>
      </c>
      <c r="AO13" s="435"/>
      <c r="AP13" s="363"/>
      <c r="AQ13" s="603"/>
      <c r="AR13" s="431"/>
      <c r="AS13" s="358" t="s">
        <v>215</v>
      </c>
      <c r="AT13" s="358" t="s">
        <v>213</v>
      </c>
      <c r="AU13" s="358" t="s">
        <v>213</v>
      </c>
      <c r="AV13" s="358" t="s">
        <v>213</v>
      </c>
      <c r="AW13" s="404" t="s">
        <v>213</v>
      </c>
      <c r="AX13" s="358" t="s">
        <v>213</v>
      </c>
      <c r="AY13" s="358" t="s">
        <v>213</v>
      </c>
      <c r="AZ13" s="358" t="s">
        <v>213</v>
      </c>
      <c r="BA13" s="358" t="s">
        <v>213</v>
      </c>
      <c r="BB13" s="402" t="s">
        <v>213</v>
      </c>
    </row>
    <row r="14" spans="1:62">
      <c r="A14" s="419"/>
      <c r="B14" s="373"/>
      <c r="C14" s="370"/>
      <c r="D14" s="371"/>
      <c r="E14" s="371"/>
      <c r="F14" s="371"/>
      <c r="G14" s="371"/>
      <c r="H14" s="371"/>
      <c r="I14" s="593"/>
      <c r="J14" s="589"/>
      <c r="K14" s="371"/>
      <c r="L14" s="371"/>
      <c r="M14" s="602"/>
      <c r="N14" s="602"/>
      <c r="O14" s="357"/>
      <c r="P14" s="371"/>
      <c r="Q14" s="371"/>
      <c r="R14" s="371"/>
      <c r="S14" s="434"/>
      <c r="T14" s="582"/>
      <c r="U14" s="584"/>
      <c r="V14" s="584"/>
      <c r="W14" s="573"/>
      <c r="X14" s="585"/>
      <c r="Y14" s="577"/>
      <c r="Z14" s="363"/>
      <c r="AA14" s="365"/>
      <c r="AB14" s="565"/>
      <c r="AC14" s="363"/>
      <c r="AD14" s="363"/>
      <c r="AE14" s="431"/>
      <c r="AF14" s="365"/>
      <c r="AG14" s="424"/>
      <c r="AH14" s="567"/>
      <c r="AI14" s="567"/>
      <c r="AJ14" s="431"/>
      <c r="AK14" s="431"/>
      <c r="AL14" s="577"/>
      <c r="AM14" s="577"/>
      <c r="AN14" s="578"/>
      <c r="AO14" s="436"/>
      <c r="AP14" s="363"/>
      <c r="AQ14" s="603"/>
      <c r="AR14" s="431"/>
      <c r="AS14" s="358"/>
      <c r="AT14" s="358"/>
      <c r="AU14" s="358"/>
      <c r="AV14" s="358"/>
      <c r="AW14" s="405"/>
      <c r="AX14" s="358"/>
      <c r="AY14" s="358"/>
      <c r="AZ14" s="358"/>
      <c r="BA14" s="358"/>
      <c r="BB14" s="402"/>
    </row>
    <row r="15" spans="1:62">
      <c r="A15" s="450" t="s">
        <v>217</v>
      </c>
      <c r="B15" s="372"/>
      <c r="C15" s="356"/>
      <c r="D15" s="356"/>
      <c r="E15" s="356"/>
      <c r="F15" s="356"/>
      <c r="G15" s="356"/>
      <c r="H15" s="356"/>
      <c r="I15" s="596" t="s">
        <v>212</v>
      </c>
      <c r="J15" s="596" t="s">
        <v>212</v>
      </c>
      <c r="K15" s="356"/>
      <c r="L15" s="356"/>
      <c r="M15" s="356"/>
      <c r="N15" s="356"/>
      <c r="O15" s="356"/>
      <c r="P15" s="356"/>
      <c r="Q15" s="356"/>
      <c r="R15" s="356"/>
      <c r="S15" s="368"/>
      <c r="T15" s="581" t="s">
        <v>213</v>
      </c>
      <c r="U15" s="583" t="s">
        <v>213</v>
      </c>
      <c r="V15" s="583" t="s">
        <v>213</v>
      </c>
      <c r="W15" s="572" t="s">
        <v>212</v>
      </c>
      <c r="X15" s="572" t="s">
        <v>212</v>
      </c>
      <c r="Y15" s="572" t="s">
        <v>212</v>
      </c>
      <c r="Z15" s="368"/>
      <c r="AA15" s="364"/>
      <c r="AB15" s="564" t="s">
        <v>214</v>
      </c>
      <c r="AC15" s="368"/>
      <c r="AD15" s="368"/>
      <c r="AE15" s="388"/>
      <c r="AF15" s="364"/>
      <c r="AG15" s="423"/>
      <c r="AH15" s="579" t="s">
        <v>214</v>
      </c>
      <c r="AI15" s="579" t="s">
        <v>214</v>
      </c>
      <c r="AJ15" s="447"/>
      <c r="AK15" s="388"/>
      <c r="AL15" s="572" t="s">
        <v>212</v>
      </c>
      <c r="AM15" s="572" t="s">
        <v>212</v>
      </c>
      <c r="AN15" s="572" t="s">
        <v>212</v>
      </c>
      <c r="AO15" s="368"/>
      <c r="AP15" s="439"/>
      <c r="AQ15" s="594"/>
      <c r="AR15" s="388"/>
      <c r="AS15" s="404" t="s">
        <v>215</v>
      </c>
      <c r="AT15" s="404" t="s">
        <v>213</v>
      </c>
      <c r="AU15" s="404" t="s">
        <v>213</v>
      </c>
      <c r="AV15" s="404" t="s">
        <v>213</v>
      </c>
      <c r="AW15" s="404" t="s">
        <v>213</v>
      </c>
      <c r="AX15" s="404" t="s">
        <v>213</v>
      </c>
      <c r="AY15" s="404" t="s">
        <v>213</v>
      </c>
      <c r="AZ15" s="404" t="s">
        <v>213</v>
      </c>
      <c r="BA15" s="404" t="s">
        <v>213</v>
      </c>
      <c r="BB15" s="442" t="s">
        <v>213</v>
      </c>
    </row>
    <row r="16" spans="1:62">
      <c r="A16" s="451"/>
      <c r="B16" s="373"/>
      <c r="C16" s="357"/>
      <c r="D16" s="357"/>
      <c r="E16" s="357"/>
      <c r="F16" s="357"/>
      <c r="G16" s="357"/>
      <c r="H16" s="357"/>
      <c r="I16" s="597"/>
      <c r="J16" s="597"/>
      <c r="K16" s="357"/>
      <c r="L16" s="357"/>
      <c r="M16" s="357"/>
      <c r="N16" s="357"/>
      <c r="O16" s="357"/>
      <c r="P16" s="357"/>
      <c r="Q16" s="357"/>
      <c r="R16" s="357"/>
      <c r="S16" s="434"/>
      <c r="T16" s="582"/>
      <c r="U16" s="584"/>
      <c r="V16" s="584"/>
      <c r="W16" s="573"/>
      <c r="X16" s="595"/>
      <c r="Y16" s="573"/>
      <c r="Z16" s="434"/>
      <c r="AA16" s="365"/>
      <c r="AB16" s="565"/>
      <c r="AC16" s="434"/>
      <c r="AD16" s="434"/>
      <c r="AE16" s="390"/>
      <c r="AF16" s="365"/>
      <c r="AG16" s="424"/>
      <c r="AH16" s="580"/>
      <c r="AI16" s="580"/>
      <c r="AJ16" s="448"/>
      <c r="AK16" s="390"/>
      <c r="AL16" s="573"/>
      <c r="AM16" s="573"/>
      <c r="AN16" s="573"/>
      <c r="AO16" s="434"/>
      <c r="AP16" s="440"/>
      <c r="AQ16" s="594"/>
      <c r="AR16" s="390"/>
      <c r="AS16" s="405"/>
      <c r="AT16" s="405"/>
      <c r="AU16" s="405"/>
      <c r="AV16" s="405"/>
      <c r="AW16" s="405"/>
      <c r="AX16" s="405"/>
      <c r="AY16" s="405"/>
      <c r="AZ16" s="405"/>
      <c r="BA16" s="405"/>
      <c r="BB16" s="443"/>
    </row>
    <row r="17" spans="1:54">
      <c r="A17" s="419" t="s">
        <v>219</v>
      </c>
      <c r="B17" s="372"/>
      <c r="C17" s="370"/>
      <c r="D17" s="371"/>
      <c r="E17" s="371"/>
      <c r="F17" s="371"/>
      <c r="G17" s="371"/>
      <c r="H17" s="371"/>
      <c r="I17" s="592" t="s">
        <v>212</v>
      </c>
      <c r="J17" s="589" t="s">
        <v>212</v>
      </c>
      <c r="K17" s="371"/>
      <c r="L17" s="371"/>
      <c r="M17" s="371"/>
      <c r="N17" s="590"/>
      <c r="O17" s="356"/>
      <c r="P17" s="371"/>
      <c r="Q17" s="371"/>
      <c r="R17" s="371"/>
      <c r="S17" s="368"/>
      <c r="T17" s="581" t="s">
        <v>213</v>
      </c>
      <c r="U17" s="583" t="s">
        <v>213</v>
      </c>
      <c r="V17" s="583" t="s">
        <v>213</v>
      </c>
      <c r="W17" s="572" t="s">
        <v>212</v>
      </c>
      <c r="X17" s="577" t="s">
        <v>212</v>
      </c>
      <c r="Y17" s="577" t="s">
        <v>212</v>
      </c>
      <c r="Z17" s="363"/>
      <c r="AA17" s="364"/>
      <c r="AB17" s="564" t="s">
        <v>214</v>
      </c>
      <c r="AC17" s="363"/>
      <c r="AD17" s="363"/>
      <c r="AE17" s="431"/>
      <c r="AF17" s="364"/>
      <c r="AG17" s="423"/>
      <c r="AH17" s="579" t="s">
        <v>221</v>
      </c>
      <c r="AI17" s="579" t="s">
        <v>221</v>
      </c>
      <c r="AJ17" s="574" t="s">
        <v>220</v>
      </c>
      <c r="AK17" s="586" t="s">
        <v>220</v>
      </c>
      <c r="AL17" s="577" t="s">
        <v>212</v>
      </c>
      <c r="AM17" s="577" t="s">
        <v>212</v>
      </c>
      <c r="AN17" s="577" t="s">
        <v>212</v>
      </c>
      <c r="AO17" s="577" t="s">
        <v>212</v>
      </c>
      <c r="AP17" s="375" t="s">
        <v>222</v>
      </c>
      <c r="AQ17" s="378" t="s">
        <v>222</v>
      </c>
      <c r="AR17" s="375" t="s">
        <v>222</v>
      </c>
      <c r="AS17" s="358" t="s">
        <v>215</v>
      </c>
      <c r="AT17" s="358" t="s">
        <v>213</v>
      </c>
      <c r="AU17" s="358" t="s">
        <v>213</v>
      </c>
      <c r="AV17" s="358" t="s">
        <v>213</v>
      </c>
      <c r="AW17" s="404" t="s">
        <v>213</v>
      </c>
      <c r="AX17" s="358" t="s">
        <v>213</v>
      </c>
      <c r="AY17" s="358" t="s">
        <v>213</v>
      </c>
      <c r="AZ17" s="358" t="s">
        <v>213</v>
      </c>
      <c r="BA17" s="358" t="s">
        <v>213</v>
      </c>
      <c r="BB17" s="402" t="s">
        <v>213</v>
      </c>
    </row>
    <row r="18" spans="1:54">
      <c r="A18" s="419"/>
      <c r="B18" s="373"/>
      <c r="C18" s="370"/>
      <c r="D18" s="371"/>
      <c r="E18" s="371"/>
      <c r="F18" s="371"/>
      <c r="G18" s="371"/>
      <c r="H18" s="371"/>
      <c r="I18" s="593"/>
      <c r="J18" s="589"/>
      <c r="K18" s="371"/>
      <c r="L18" s="371"/>
      <c r="M18" s="371"/>
      <c r="N18" s="591"/>
      <c r="O18" s="357"/>
      <c r="P18" s="371"/>
      <c r="Q18" s="371"/>
      <c r="R18" s="371"/>
      <c r="S18" s="434"/>
      <c r="T18" s="582"/>
      <c r="U18" s="584"/>
      <c r="V18" s="584"/>
      <c r="W18" s="573"/>
      <c r="X18" s="585"/>
      <c r="Y18" s="577"/>
      <c r="Z18" s="363"/>
      <c r="AA18" s="365"/>
      <c r="AB18" s="565"/>
      <c r="AC18" s="363"/>
      <c r="AD18" s="363"/>
      <c r="AE18" s="431"/>
      <c r="AF18" s="365"/>
      <c r="AG18" s="424"/>
      <c r="AH18" s="580"/>
      <c r="AI18" s="580"/>
      <c r="AJ18" s="575"/>
      <c r="AK18" s="587"/>
      <c r="AL18" s="577"/>
      <c r="AM18" s="577"/>
      <c r="AN18" s="578"/>
      <c r="AO18" s="578"/>
      <c r="AP18" s="375"/>
      <c r="AQ18" s="588"/>
      <c r="AR18" s="375"/>
      <c r="AS18" s="358"/>
      <c r="AT18" s="358"/>
      <c r="AU18" s="358"/>
      <c r="AV18" s="358"/>
      <c r="AW18" s="405"/>
      <c r="AX18" s="358"/>
      <c r="AY18" s="358"/>
      <c r="AZ18" s="358"/>
      <c r="BA18" s="358"/>
      <c r="BB18" s="402"/>
    </row>
    <row r="19" spans="1:54">
      <c r="M19" s="576"/>
      <c r="N19" s="576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</row>
    <row r="20" spans="1:54"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</row>
    <row r="21" spans="1:54" ht="15.75">
      <c r="A21" s="65"/>
      <c r="B21" s="241"/>
      <c r="C21" s="63" t="s">
        <v>322</v>
      </c>
      <c r="D21" s="243"/>
      <c r="E21" s="67" t="s">
        <v>323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 t="s">
        <v>214</v>
      </c>
      <c r="V21" s="67"/>
      <c r="W21" s="67"/>
      <c r="X21" s="391" t="s">
        <v>224</v>
      </c>
      <c r="Y21" s="391"/>
      <c r="Z21" s="391"/>
      <c r="AA21" s="391"/>
      <c r="AB21" s="391"/>
      <c r="AC21" s="391"/>
      <c r="AD21" s="391"/>
      <c r="AE21" s="391"/>
      <c r="AF21" s="391"/>
      <c r="AG21" s="391"/>
      <c r="AH21" s="67"/>
      <c r="AI21" s="67"/>
      <c r="AJ21" s="67"/>
      <c r="AK21" s="244" t="s">
        <v>215</v>
      </c>
      <c r="AL21" s="67" t="s">
        <v>225</v>
      </c>
      <c r="AM21" s="67"/>
      <c r="AN21" s="67"/>
      <c r="AO21" s="67"/>
      <c r="AP21" s="67"/>
      <c r="AQ21" s="67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</row>
    <row r="22" spans="1:54" ht="15.75">
      <c r="A22" s="65"/>
      <c r="B22" s="241"/>
      <c r="C22" s="63" t="s">
        <v>212</v>
      </c>
      <c r="D22" s="67"/>
      <c r="E22" s="67" t="s">
        <v>226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7"/>
      <c r="W22" s="67"/>
      <c r="X22" s="72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9"/>
      <c r="AL22" s="69"/>
      <c r="AM22" s="69"/>
      <c r="AN22" s="69"/>
      <c r="AO22" s="69"/>
      <c r="AP22" s="69"/>
      <c r="AQ22" s="69"/>
    </row>
    <row r="23" spans="1:54" ht="15.75">
      <c r="A23" s="65"/>
      <c r="B23" s="65"/>
      <c r="C23" s="71" t="s">
        <v>213</v>
      </c>
      <c r="D23" s="67"/>
      <c r="E23" s="67" t="s">
        <v>228</v>
      </c>
      <c r="F23" s="67"/>
      <c r="G23" s="67"/>
      <c r="H23" s="67"/>
      <c r="I23" s="67"/>
      <c r="J23" s="69"/>
      <c r="K23" s="69"/>
      <c r="L23" s="69"/>
      <c r="M23" s="69"/>
      <c r="N23" s="69"/>
      <c r="O23" s="69"/>
      <c r="P23" s="67"/>
      <c r="Q23" s="67"/>
      <c r="R23" s="67"/>
      <c r="S23" s="67"/>
      <c r="T23" s="67"/>
      <c r="U23" s="68"/>
      <c r="V23" s="67"/>
      <c r="W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9"/>
      <c r="AL23" s="69"/>
      <c r="AM23" s="69"/>
      <c r="AN23" s="69"/>
      <c r="AO23" s="69"/>
      <c r="AP23" s="69"/>
      <c r="AQ23" s="69"/>
    </row>
    <row r="24" spans="1:54" ht="15.75">
      <c r="A24" s="65"/>
      <c r="B24" s="65"/>
      <c r="C24" s="71"/>
      <c r="D24" s="67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292"/>
      <c r="P24" s="67"/>
      <c r="Q24" s="67"/>
      <c r="R24" s="67"/>
      <c r="S24" s="67"/>
      <c r="T24" s="67"/>
      <c r="U24" s="68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9"/>
      <c r="AL24" s="69"/>
      <c r="AM24" s="69"/>
      <c r="AN24" s="69"/>
      <c r="AO24" s="69"/>
      <c r="AP24" s="69"/>
      <c r="AQ24" s="69"/>
    </row>
    <row r="25" spans="1:54">
      <c r="A25" s="67" t="s">
        <v>232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9"/>
      <c r="AL25" s="69"/>
      <c r="AM25" s="69"/>
      <c r="AN25" s="69"/>
      <c r="AO25" s="69"/>
      <c r="AP25" s="69"/>
      <c r="AQ25" s="69"/>
    </row>
  </sheetData>
  <mergeCells count="249">
    <mergeCell ref="X21:AG21"/>
    <mergeCell ref="T11:T12"/>
    <mergeCell ref="T13:T14"/>
    <mergeCell ref="AQ11:AQ12"/>
    <mergeCell ref="AQ13:AQ14"/>
    <mergeCell ref="AW13:AW14"/>
    <mergeCell ref="AX13:AX14"/>
    <mergeCell ref="AY13:AY14"/>
    <mergeCell ref="AJ13:AJ14"/>
    <mergeCell ref="AK13:AK14"/>
    <mergeCell ref="AL13:AL14"/>
    <mergeCell ref="AM13:AM14"/>
    <mergeCell ref="AN13:AN14"/>
    <mergeCell ref="AO13:AO14"/>
    <mergeCell ref="AC13:AC14"/>
    <mergeCell ref="AD13:AD14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Z13:AZ14"/>
    <mergeCell ref="BA13:BA14"/>
    <mergeCell ref="BB13:BB14"/>
    <mergeCell ref="AP13:AP14"/>
    <mergeCell ref="AR13:AR14"/>
    <mergeCell ref="AS13:AS14"/>
    <mergeCell ref="AT13:AT14"/>
    <mergeCell ref="AU13:AU14"/>
    <mergeCell ref="AV13:AV14"/>
    <mergeCell ref="AA13:AA14"/>
    <mergeCell ref="AB13:AB14"/>
    <mergeCell ref="P13:P14"/>
    <mergeCell ref="Q13:Q14"/>
    <mergeCell ref="R13:R14"/>
    <mergeCell ref="S13:S14"/>
    <mergeCell ref="U13:U14"/>
    <mergeCell ref="V13:V14"/>
    <mergeCell ref="J13:J14"/>
    <mergeCell ref="K13:K14"/>
    <mergeCell ref="L13:L14"/>
    <mergeCell ref="M13:M14"/>
    <mergeCell ref="N13:N14"/>
    <mergeCell ref="O13:O14"/>
    <mergeCell ref="BB11:BB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1:AV12"/>
    <mergeCell ref="AW11:AW12"/>
    <mergeCell ref="AX11:AX12"/>
    <mergeCell ref="AY11:AY12"/>
    <mergeCell ref="AZ11:AZ12"/>
    <mergeCell ref="BA11:BA12"/>
    <mergeCell ref="AO11:AO12"/>
    <mergeCell ref="AP11:AP12"/>
    <mergeCell ref="AS11:AS12"/>
    <mergeCell ref="AT11:AT12"/>
    <mergeCell ref="AU11:AU12"/>
    <mergeCell ref="AH11:AH12"/>
    <mergeCell ref="AJ11:AJ12"/>
    <mergeCell ref="AK11:AK12"/>
    <mergeCell ref="AN11:AN12"/>
    <mergeCell ref="AS8:AS9"/>
    <mergeCell ref="S8:S9"/>
    <mergeCell ref="T8:W8"/>
    <mergeCell ref="X8:X9"/>
    <mergeCell ref="Y8:AA8"/>
    <mergeCell ref="AB8:AB9"/>
    <mergeCell ref="AC8:AE8"/>
    <mergeCell ref="AE11:AE12"/>
    <mergeCell ref="AF11:AF12"/>
    <mergeCell ref="AG11:AG12"/>
    <mergeCell ref="AC11:AC12"/>
    <mergeCell ref="AD11:AD12"/>
    <mergeCell ref="V11:V12"/>
    <mergeCell ref="W11:W12"/>
    <mergeCell ref="X11:X12"/>
    <mergeCell ref="Y11:Y12"/>
    <mergeCell ref="Z11:Z12"/>
    <mergeCell ref="AL11:AL12"/>
    <mergeCell ref="AM11:AM12"/>
    <mergeCell ref="E11:E12"/>
    <mergeCell ref="F11:F12"/>
    <mergeCell ref="G11:G12"/>
    <mergeCell ref="H11:H12"/>
    <mergeCell ref="AF8:AF9"/>
    <mergeCell ref="AG8:AJ8"/>
    <mergeCell ref="AK8:AN8"/>
    <mergeCell ref="AO8:AO9"/>
    <mergeCell ref="AP8:AR8"/>
    <mergeCell ref="I11:I12"/>
    <mergeCell ref="J11:J12"/>
    <mergeCell ref="K11:K12"/>
    <mergeCell ref="L11:L12"/>
    <mergeCell ref="M11:M12"/>
    <mergeCell ref="N11:N12"/>
    <mergeCell ref="AA11:AA12"/>
    <mergeCell ref="AR11:AR12"/>
    <mergeCell ref="O11:O12"/>
    <mergeCell ref="P11:P12"/>
    <mergeCell ref="Q11:Q12"/>
    <mergeCell ref="R11:R12"/>
    <mergeCell ref="S11:S12"/>
    <mergeCell ref="U11:U12"/>
    <mergeCell ref="AB11:AB12"/>
    <mergeCell ref="A2:BB2"/>
    <mergeCell ref="A3:N3"/>
    <mergeCell ref="P3:U3"/>
    <mergeCell ref="AN3:BB3"/>
    <mergeCell ref="A4:BB4"/>
    <mergeCell ref="AP5:BB5"/>
    <mergeCell ref="AI11:AI12"/>
    <mergeCell ref="AI13:AI14"/>
    <mergeCell ref="AP6:BB6"/>
    <mergeCell ref="AP7:BB7"/>
    <mergeCell ref="B8:B9"/>
    <mergeCell ref="C8:E8"/>
    <mergeCell ref="F8:F9"/>
    <mergeCell ref="G8:J8"/>
    <mergeCell ref="K8:K9"/>
    <mergeCell ref="L8:N8"/>
    <mergeCell ref="O8:O9"/>
    <mergeCell ref="P8:R8"/>
    <mergeCell ref="AX8:AX9"/>
    <mergeCell ref="AY8:BB8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Z17:Z18"/>
    <mergeCell ref="AA17:AA18"/>
    <mergeCell ref="J17:J18"/>
    <mergeCell ref="K17:K18"/>
    <mergeCell ref="L17:L18"/>
    <mergeCell ref="N17:N18"/>
    <mergeCell ref="O17:O18"/>
    <mergeCell ref="P17:P18"/>
    <mergeCell ref="Q17:Q18"/>
    <mergeCell ref="R17:R18"/>
    <mergeCell ref="AX17:AX18"/>
    <mergeCell ref="AY17:AY18"/>
    <mergeCell ref="AZ17:AZ18"/>
    <mergeCell ref="BA17:BA18"/>
    <mergeCell ref="BB17:BB18"/>
    <mergeCell ref="AK17:AK18"/>
    <mergeCell ref="AL17:AL18"/>
    <mergeCell ref="AM17:AM18"/>
    <mergeCell ref="AN17:AN18"/>
    <mergeCell ref="AQ17:AQ18"/>
    <mergeCell ref="AP17:AP18"/>
    <mergeCell ref="AR17:AR18"/>
    <mergeCell ref="AS17:AS18"/>
    <mergeCell ref="E24:N24"/>
    <mergeCell ref="AJ17:AJ18"/>
    <mergeCell ref="M17:M18"/>
    <mergeCell ref="M19:N19"/>
    <mergeCell ref="AO17:AO18"/>
    <mergeCell ref="AT17:AT18"/>
    <mergeCell ref="AU17:AU18"/>
    <mergeCell ref="AV17:AV18"/>
    <mergeCell ref="AW17:AW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S17:S18"/>
    <mergeCell ref="T17:T18"/>
    <mergeCell ref="U17:U18"/>
    <mergeCell ref="V17:V18"/>
    <mergeCell ref="W17:W18"/>
    <mergeCell ref="X17:X18"/>
    <mergeCell ref="Y17:Y18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5"/>
  <sheetViews>
    <sheetView topLeftCell="A4" workbookViewId="0">
      <selection activeCell="Y23" sqref="Y23"/>
    </sheetView>
  </sheetViews>
  <sheetFormatPr defaultRowHeight="15"/>
  <cols>
    <col min="1" max="1" width="6.140625" customWidth="1"/>
    <col min="2" max="2" width="18.7109375" customWidth="1"/>
    <col min="3" max="21" width="6.140625" customWidth="1"/>
  </cols>
  <sheetData>
    <row r="1" spans="1:23" ht="54.75" customHeight="1">
      <c r="A1" s="486" t="s">
        <v>324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</row>
    <row r="2" spans="1:23" ht="118.5" customHeight="1">
      <c r="A2" s="470" t="s">
        <v>361</v>
      </c>
      <c r="B2" s="470"/>
      <c r="C2" s="470"/>
      <c r="D2" s="470"/>
      <c r="E2" s="470"/>
      <c r="F2" s="134"/>
      <c r="G2" s="1"/>
      <c r="H2" s="245"/>
      <c r="I2" s="245"/>
      <c r="J2" s="245"/>
      <c r="K2" s="511" t="s">
        <v>363</v>
      </c>
      <c r="L2" s="605"/>
      <c r="M2" s="605"/>
      <c r="N2" s="605"/>
      <c r="O2" s="605"/>
      <c r="P2" s="605"/>
      <c r="Q2" s="605"/>
      <c r="R2" s="605"/>
      <c r="S2" s="605"/>
      <c r="T2" s="135"/>
      <c r="U2" s="135"/>
    </row>
    <row r="3" spans="1:23" ht="49.5" customHeight="1">
      <c r="A3" s="606" t="s">
        <v>388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</row>
    <row r="4" spans="1:23" ht="18.75" customHeight="1">
      <c r="A4" s="471" t="s">
        <v>341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</row>
    <row r="5" spans="1:23" ht="15.75" customHeight="1" thickBot="1">
      <c r="A5" s="114"/>
      <c r="B5" s="136"/>
      <c r="C5" s="136"/>
      <c r="D5" s="136"/>
      <c r="E5" s="136"/>
      <c r="F5" s="137"/>
      <c r="G5" s="114"/>
      <c r="H5" s="114"/>
      <c r="I5" s="136"/>
      <c r="J5" s="136"/>
      <c r="K5" s="136"/>
      <c r="L5" s="136"/>
      <c r="M5" s="114"/>
      <c r="N5" s="114"/>
      <c r="O5" s="114"/>
      <c r="P5" s="114"/>
      <c r="Q5" s="114"/>
      <c r="R5" s="114"/>
      <c r="S5" s="114"/>
      <c r="T5" s="114"/>
      <c r="U5" s="114"/>
    </row>
    <row r="6" spans="1:23" ht="12" customHeight="1">
      <c r="A6" s="619" t="s">
        <v>238</v>
      </c>
      <c r="B6" s="621" t="s">
        <v>239</v>
      </c>
      <c r="C6" s="623" t="s">
        <v>329</v>
      </c>
      <c r="D6" s="336"/>
      <c r="E6" s="336"/>
      <c r="F6" s="336"/>
      <c r="G6" s="336"/>
      <c r="H6" s="336"/>
      <c r="I6" s="337"/>
      <c r="J6" s="624" t="s">
        <v>266</v>
      </c>
      <c r="K6" s="336"/>
      <c r="L6" s="336"/>
      <c r="M6" s="336"/>
      <c r="N6" s="336"/>
      <c r="O6" s="625"/>
      <c r="P6" s="623" t="s">
        <v>330</v>
      </c>
      <c r="Q6" s="336"/>
      <c r="R6" s="336"/>
      <c r="S6" s="336"/>
      <c r="T6" s="336"/>
      <c r="U6" s="337"/>
    </row>
    <row r="7" spans="1:23" ht="12" customHeight="1">
      <c r="A7" s="620"/>
      <c r="B7" s="622"/>
      <c r="C7" s="612" t="s">
        <v>243</v>
      </c>
      <c r="D7" s="613"/>
      <c r="E7" s="338" t="s">
        <v>244</v>
      </c>
      <c r="F7" s="613" t="s">
        <v>245</v>
      </c>
      <c r="G7" s="613"/>
      <c r="H7" s="613"/>
      <c r="I7" s="256"/>
      <c r="J7" s="614" t="s">
        <v>267</v>
      </c>
      <c r="K7" s="338" t="s">
        <v>244</v>
      </c>
      <c r="L7" s="613" t="s">
        <v>245</v>
      </c>
      <c r="M7" s="613"/>
      <c r="N7" s="613"/>
      <c r="O7" s="618" t="s">
        <v>246</v>
      </c>
      <c r="P7" s="608" t="s">
        <v>268</v>
      </c>
      <c r="Q7" s="338" t="s">
        <v>244</v>
      </c>
      <c r="R7" s="613" t="s">
        <v>245</v>
      </c>
      <c r="S7" s="613"/>
      <c r="T7" s="613"/>
      <c r="U7" s="607" t="s">
        <v>246</v>
      </c>
    </row>
    <row r="8" spans="1:23" ht="12" customHeight="1">
      <c r="A8" s="620"/>
      <c r="B8" s="622"/>
      <c r="C8" s="608" t="s">
        <v>249</v>
      </c>
      <c r="D8" s="609" t="s">
        <v>250</v>
      </c>
      <c r="E8" s="338"/>
      <c r="F8" s="610" t="s">
        <v>243</v>
      </c>
      <c r="G8" s="611" t="s">
        <v>251</v>
      </c>
      <c r="H8" s="611" t="s">
        <v>252</v>
      </c>
      <c r="I8" s="615" t="s">
        <v>246</v>
      </c>
      <c r="J8" s="614"/>
      <c r="K8" s="338"/>
      <c r="L8" s="610" t="s">
        <v>243</v>
      </c>
      <c r="M8" s="611" t="s">
        <v>251</v>
      </c>
      <c r="N8" s="611" t="s">
        <v>252</v>
      </c>
      <c r="O8" s="618"/>
      <c r="P8" s="608"/>
      <c r="Q8" s="338"/>
      <c r="R8" s="610" t="s">
        <v>243</v>
      </c>
      <c r="S8" s="611" t="s">
        <v>251</v>
      </c>
      <c r="T8" s="611" t="s">
        <v>252</v>
      </c>
      <c r="U8" s="607"/>
    </row>
    <row r="9" spans="1:23" ht="12" customHeight="1">
      <c r="A9" s="620"/>
      <c r="B9" s="622"/>
      <c r="C9" s="608"/>
      <c r="D9" s="609"/>
      <c r="E9" s="338"/>
      <c r="F9" s="610"/>
      <c r="G9" s="611"/>
      <c r="H9" s="611"/>
      <c r="I9" s="615"/>
      <c r="J9" s="614"/>
      <c r="K9" s="338"/>
      <c r="L9" s="610"/>
      <c r="M9" s="611"/>
      <c r="N9" s="611"/>
      <c r="O9" s="618"/>
      <c r="P9" s="608"/>
      <c r="Q9" s="338"/>
      <c r="R9" s="610"/>
      <c r="S9" s="611"/>
      <c r="T9" s="611"/>
      <c r="U9" s="607"/>
    </row>
    <row r="10" spans="1:23" ht="12" customHeight="1">
      <c r="A10" s="620"/>
      <c r="B10" s="622"/>
      <c r="C10" s="608"/>
      <c r="D10" s="609"/>
      <c r="E10" s="338"/>
      <c r="F10" s="610"/>
      <c r="G10" s="611"/>
      <c r="H10" s="611"/>
      <c r="I10" s="615"/>
      <c r="J10" s="614"/>
      <c r="K10" s="338"/>
      <c r="L10" s="610"/>
      <c r="M10" s="611"/>
      <c r="N10" s="611"/>
      <c r="O10" s="618"/>
      <c r="P10" s="608"/>
      <c r="Q10" s="338"/>
      <c r="R10" s="610"/>
      <c r="S10" s="611"/>
      <c r="T10" s="611"/>
      <c r="U10" s="607"/>
    </row>
    <row r="11" spans="1:23" ht="13.5" customHeight="1">
      <c r="A11" s="529" t="s">
        <v>20</v>
      </c>
      <c r="B11" s="530"/>
      <c r="C11" s="251">
        <f>C12+C13+C14+C15+C16+C17+C18+C19+C20+C21+C22+C23+C24+C25+C26+C27</f>
        <v>57</v>
      </c>
      <c r="D11" s="7">
        <f t="shared" ref="D11" si="0">D12+D13+D14+D15+D16+D17+D18+D19+D20+D21+D22+D23+D24+D25+D26+D27</f>
        <v>2052</v>
      </c>
      <c r="E11" s="7">
        <v>123</v>
      </c>
      <c r="F11" s="7">
        <v>184</v>
      </c>
      <c r="G11" s="7">
        <v>110</v>
      </c>
      <c r="H11" s="7">
        <v>74</v>
      </c>
      <c r="I11" s="252">
        <v>1745</v>
      </c>
      <c r="J11" s="257">
        <v>1144</v>
      </c>
      <c r="K11" s="7">
        <v>47</v>
      </c>
      <c r="L11" s="7">
        <v>114</v>
      </c>
      <c r="M11" s="7">
        <v>68</v>
      </c>
      <c r="N11" s="7">
        <v>46</v>
      </c>
      <c r="O11" s="258">
        <v>983</v>
      </c>
      <c r="P11" s="251">
        <v>908</v>
      </c>
      <c r="Q11" s="7">
        <v>79</v>
      </c>
      <c r="R11" s="7">
        <v>70</v>
      </c>
      <c r="S11" s="7">
        <v>42</v>
      </c>
      <c r="T11" s="7">
        <v>28</v>
      </c>
      <c r="U11" s="252">
        <v>759</v>
      </c>
      <c r="V11" s="289" t="s">
        <v>286</v>
      </c>
    </row>
    <row r="12" spans="1:23" ht="33" customHeight="1">
      <c r="A12" s="259">
        <v>1</v>
      </c>
      <c r="B12" s="153" t="s">
        <v>37</v>
      </c>
      <c r="C12" s="260">
        <v>4</v>
      </c>
      <c r="D12" s="261">
        <v>144</v>
      </c>
      <c r="E12" s="261">
        <v>9</v>
      </c>
      <c r="F12" s="262">
        <v>14</v>
      </c>
      <c r="G12" s="261">
        <v>8</v>
      </c>
      <c r="H12" s="261">
        <v>6</v>
      </c>
      <c r="I12" s="256">
        <v>121</v>
      </c>
      <c r="J12" s="263">
        <v>68</v>
      </c>
      <c r="K12" s="262"/>
      <c r="L12" s="262">
        <v>8</v>
      </c>
      <c r="M12" s="261">
        <v>4</v>
      </c>
      <c r="N12" s="261">
        <v>4</v>
      </c>
      <c r="O12" s="264">
        <v>60</v>
      </c>
      <c r="P12" s="260">
        <v>76</v>
      </c>
      <c r="Q12" s="261">
        <v>9</v>
      </c>
      <c r="R12" s="261">
        <v>6</v>
      </c>
      <c r="S12" s="261">
        <v>4</v>
      </c>
      <c r="T12" s="261">
        <v>2</v>
      </c>
      <c r="U12" s="256">
        <v>61</v>
      </c>
      <c r="V12" s="604" t="s">
        <v>49</v>
      </c>
      <c r="W12" s="551"/>
    </row>
    <row r="13" spans="1:23" ht="30" customHeight="1">
      <c r="A13" s="259">
        <v>2</v>
      </c>
      <c r="B13" s="153" t="s">
        <v>40</v>
      </c>
      <c r="C13" s="260">
        <v>4</v>
      </c>
      <c r="D13" s="261">
        <v>144</v>
      </c>
      <c r="E13" s="261">
        <v>9</v>
      </c>
      <c r="F13" s="262">
        <v>14</v>
      </c>
      <c r="G13" s="261">
        <v>8</v>
      </c>
      <c r="H13" s="261">
        <v>6</v>
      </c>
      <c r="I13" s="256">
        <v>121</v>
      </c>
      <c r="J13" s="263">
        <v>68</v>
      </c>
      <c r="K13" s="262"/>
      <c r="L13" s="262">
        <v>8</v>
      </c>
      <c r="M13" s="261">
        <v>4</v>
      </c>
      <c r="N13" s="261">
        <v>4</v>
      </c>
      <c r="O13" s="264">
        <v>60</v>
      </c>
      <c r="P13" s="260">
        <v>76</v>
      </c>
      <c r="Q13" s="261">
        <v>9</v>
      </c>
      <c r="R13" s="261">
        <v>6</v>
      </c>
      <c r="S13" s="261">
        <v>4</v>
      </c>
      <c r="T13" s="261">
        <v>2</v>
      </c>
      <c r="U13" s="256">
        <v>61</v>
      </c>
      <c r="V13" s="552" t="s">
        <v>49</v>
      </c>
      <c r="W13" s="552"/>
    </row>
    <row r="14" spans="1:23" ht="23.25" customHeight="1">
      <c r="A14" s="259">
        <v>3</v>
      </c>
      <c r="B14" s="153" t="s">
        <v>42</v>
      </c>
      <c r="C14" s="260">
        <v>8</v>
      </c>
      <c r="D14" s="261">
        <v>288</v>
      </c>
      <c r="E14" s="261">
        <v>10</v>
      </c>
      <c r="F14" s="262">
        <v>16</v>
      </c>
      <c r="G14" s="261">
        <v>8</v>
      </c>
      <c r="H14" s="261">
        <v>8</v>
      </c>
      <c r="I14" s="256">
        <v>262</v>
      </c>
      <c r="J14" s="263">
        <v>144</v>
      </c>
      <c r="K14" s="262"/>
      <c r="L14" s="262">
        <v>8</v>
      </c>
      <c r="M14" s="261">
        <v>4</v>
      </c>
      <c r="N14" s="261">
        <v>4</v>
      </c>
      <c r="O14" s="264">
        <v>136</v>
      </c>
      <c r="P14" s="260">
        <v>144</v>
      </c>
      <c r="Q14" s="261">
        <v>10</v>
      </c>
      <c r="R14" s="261">
        <v>8</v>
      </c>
      <c r="S14" s="261">
        <v>4</v>
      </c>
      <c r="T14" s="261">
        <v>4</v>
      </c>
      <c r="U14" s="256">
        <v>126</v>
      </c>
      <c r="V14" s="552" t="s">
        <v>49</v>
      </c>
      <c r="W14" s="552"/>
    </row>
    <row r="15" spans="1:23" ht="27" customHeight="1">
      <c r="A15" s="259">
        <v>4</v>
      </c>
      <c r="B15" s="153" t="s">
        <v>45</v>
      </c>
      <c r="C15" s="260">
        <v>4</v>
      </c>
      <c r="D15" s="261">
        <v>144</v>
      </c>
      <c r="E15" s="261">
        <v>9</v>
      </c>
      <c r="F15" s="262">
        <v>14</v>
      </c>
      <c r="G15" s="261">
        <v>8</v>
      </c>
      <c r="H15" s="261">
        <v>6</v>
      </c>
      <c r="I15" s="256">
        <v>121</v>
      </c>
      <c r="J15" s="263">
        <v>68</v>
      </c>
      <c r="K15" s="262"/>
      <c r="L15" s="262">
        <v>8</v>
      </c>
      <c r="M15" s="261">
        <v>4</v>
      </c>
      <c r="N15" s="261">
        <v>4</v>
      </c>
      <c r="O15" s="264">
        <v>60</v>
      </c>
      <c r="P15" s="260">
        <v>76</v>
      </c>
      <c r="Q15" s="261">
        <v>9</v>
      </c>
      <c r="R15" s="261">
        <v>6</v>
      </c>
      <c r="S15" s="261">
        <v>4</v>
      </c>
      <c r="T15" s="261">
        <v>2</v>
      </c>
      <c r="U15" s="256">
        <v>61</v>
      </c>
      <c r="V15" s="552" t="s">
        <v>98</v>
      </c>
      <c r="W15" s="552"/>
    </row>
    <row r="16" spans="1:23" ht="42" customHeight="1">
      <c r="A16" s="259">
        <v>5</v>
      </c>
      <c r="B16" s="153" t="s">
        <v>48</v>
      </c>
      <c r="C16" s="260">
        <v>6</v>
      </c>
      <c r="D16" s="261">
        <v>216</v>
      </c>
      <c r="E16" s="261">
        <v>10</v>
      </c>
      <c r="F16" s="262">
        <v>16</v>
      </c>
      <c r="G16" s="261">
        <v>8</v>
      </c>
      <c r="H16" s="261">
        <v>8</v>
      </c>
      <c r="I16" s="256">
        <v>190</v>
      </c>
      <c r="J16" s="263">
        <v>108</v>
      </c>
      <c r="K16" s="262"/>
      <c r="L16" s="262">
        <v>8</v>
      </c>
      <c r="M16" s="261">
        <v>4</v>
      </c>
      <c r="N16" s="261">
        <v>4</v>
      </c>
      <c r="O16" s="264">
        <v>100</v>
      </c>
      <c r="P16" s="260">
        <v>108</v>
      </c>
      <c r="Q16" s="261">
        <v>10</v>
      </c>
      <c r="R16" s="261">
        <v>8</v>
      </c>
      <c r="S16" s="261">
        <v>4</v>
      </c>
      <c r="T16" s="261">
        <v>4</v>
      </c>
      <c r="U16" s="256">
        <v>90</v>
      </c>
      <c r="V16" s="552" t="s">
        <v>49</v>
      </c>
      <c r="W16" s="552"/>
    </row>
    <row r="17" spans="1:23" ht="26.25" customHeight="1">
      <c r="A17" s="259">
        <v>6</v>
      </c>
      <c r="B17" s="153" t="s">
        <v>57</v>
      </c>
      <c r="C17" s="260">
        <v>2</v>
      </c>
      <c r="D17" s="261">
        <v>72</v>
      </c>
      <c r="E17" s="261">
        <v>6</v>
      </c>
      <c r="F17" s="262">
        <v>8</v>
      </c>
      <c r="G17" s="261">
        <v>4</v>
      </c>
      <c r="H17" s="261">
        <v>4</v>
      </c>
      <c r="I17" s="256">
        <v>58</v>
      </c>
      <c r="J17" s="263">
        <v>36</v>
      </c>
      <c r="K17" s="262">
        <v>4</v>
      </c>
      <c r="L17" s="262">
        <v>4</v>
      </c>
      <c r="M17" s="261">
        <v>2</v>
      </c>
      <c r="N17" s="261">
        <v>2</v>
      </c>
      <c r="O17" s="264">
        <v>28</v>
      </c>
      <c r="P17" s="260">
        <v>36</v>
      </c>
      <c r="Q17" s="261">
        <v>2</v>
      </c>
      <c r="R17" s="261">
        <v>4</v>
      </c>
      <c r="S17" s="261">
        <v>2</v>
      </c>
      <c r="T17" s="261">
        <v>2</v>
      </c>
      <c r="U17" s="256">
        <v>30</v>
      </c>
      <c r="V17" s="552" t="s">
        <v>98</v>
      </c>
      <c r="W17" s="552"/>
    </row>
    <row r="18" spans="1:23" ht="19.5" customHeight="1">
      <c r="A18" s="259">
        <v>7</v>
      </c>
      <c r="B18" s="153" t="s">
        <v>60</v>
      </c>
      <c r="C18" s="260">
        <v>4</v>
      </c>
      <c r="D18" s="261">
        <v>144</v>
      </c>
      <c r="E18" s="261">
        <v>9</v>
      </c>
      <c r="F18" s="262">
        <v>14</v>
      </c>
      <c r="G18" s="261">
        <v>14</v>
      </c>
      <c r="H18" s="261">
        <v>0</v>
      </c>
      <c r="I18" s="256">
        <v>121</v>
      </c>
      <c r="J18" s="263">
        <v>68</v>
      </c>
      <c r="K18" s="262"/>
      <c r="L18" s="262">
        <v>8</v>
      </c>
      <c r="M18" s="261">
        <v>8</v>
      </c>
      <c r="N18" s="261">
        <v>0</v>
      </c>
      <c r="O18" s="264">
        <v>60</v>
      </c>
      <c r="P18" s="260">
        <v>76</v>
      </c>
      <c r="Q18" s="261"/>
      <c r="R18" s="261">
        <v>6</v>
      </c>
      <c r="S18" s="261">
        <v>6</v>
      </c>
      <c r="T18" s="261">
        <v>0</v>
      </c>
      <c r="U18" s="256">
        <v>70</v>
      </c>
      <c r="V18" s="552" t="s">
        <v>49</v>
      </c>
      <c r="W18" s="552"/>
    </row>
    <row r="19" spans="1:23" ht="16.5" customHeight="1">
      <c r="A19" s="259">
        <v>8</v>
      </c>
      <c r="B19" s="153" t="s">
        <v>63</v>
      </c>
      <c r="C19" s="260">
        <v>2</v>
      </c>
      <c r="D19" s="261">
        <v>72</v>
      </c>
      <c r="E19" s="261">
        <v>6</v>
      </c>
      <c r="F19" s="262">
        <v>8</v>
      </c>
      <c r="G19" s="261">
        <v>4</v>
      </c>
      <c r="H19" s="261">
        <v>4</v>
      </c>
      <c r="I19" s="256">
        <v>58</v>
      </c>
      <c r="J19" s="263">
        <v>36</v>
      </c>
      <c r="K19" s="262">
        <v>4</v>
      </c>
      <c r="L19" s="262">
        <v>4</v>
      </c>
      <c r="M19" s="261">
        <v>2</v>
      </c>
      <c r="N19" s="261">
        <v>2</v>
      </c>
      <c r="O19" s="264">
        <v>28</v>
      </c>
      <c r="P19" s="260">
        <v>36</v>
      </c>
      <c r="Q19" s="261">
        <v>2</v>
      </c>
      <c r="R19" s="261">
        <v>4</v>
      </c>
      <c r="S19" s="261">
        <v>2</v>
      </c>
      <c r="T19" s="261">
        <v>2</v>
      </c>
      <c r="U19" s="256">
        <v>30</v>
      </c>
      <c r="V19" s="552" t="s">
        <v>98</v>
      </c>
      <c r="W19" s="552"/>
    </row>
    <row r="20" spans="1:23" ht="15.75" customHeight="1">
      <c r="A20" s="259">
        <v>9</v>
      </c>
      <c r="B20" s="153" t="s">
        <v>86</v>
      </c>
      <c r="C20" s="260">
        <v>4</v>
      </c>
      <c r="D20" s="261">
        <v>144</v>
      </c>
      <c r="E20" s="261">
        <v>9</v>
      </c>
      <c r="F20" s="262">
        <v>14</v>
      </c>
      <c r="G20" s="261">
        <v>8</v>
      </c>
      <c r="H20" s="261">
        <v>6</v>
      </c>
      <c r="I20" s="256">
        <v>121</v>
      </c>
      <c r="J20" s="263">
        <v>68</v>
      </c>
      <c r="K20" s="262">
        <v>9</v>
      </c>
      <c r="L20" s="262">
        <v>8</v>
      </c>
      <c r="M20" s="261">
        <v>4</v>
      </c>
      <c r="N20" s="261">
        <v>4</v>
      </c>
      <c r="O20" s="264">
        <v>51</v>
      </c>
      <c r="P20" s="260">
        <v>76</v>
      </c>
      <c r="Q20" s="261">
        <v>9</v>
      </c>
      <c r="R20" s="261">
        <v>6</v>
      </c>
      <c r="S20" s="261">
        <v>4</v>
      </c>
      <c r="T20" s="261">
        <v>2</v>
      </c>
      <c r="U20" s="256">
        <v>61</v>
      </c>
      <c r="V20" s="552" t="s">
        <v>49</v>
      </c>
      <c r="W20" s="552"/>
    </row>
    <row r="21" spans="1:23" ht="15.75" customHeight="1">
      <c r="A21" s="259">
        <v>10</v>
      </c>
      <c r="B21" s="153" t="s">
        <v>94</v>
      </c>
      <c r="C21" s="260">
        <v>2</v>
      </c>
      <c r="D21" s="261">
        <v>72</v>
      </c>
      <c r="E21" s="261">
        <v>6</v>
      </c>
      <c r="F21" s="262">
        <v>8</v>
      </c>
      <c r="G21" s="261">
        <v>8</v>
      </c>
      <c r="H21" s="261">
        <v>0</v>
      </c>
      <c r="I21" s="256">
        <v>58</v>
      </c>
      <c r="J21" s="263">
        <v>72</v>
      </c>
      <c r="K21" s="262">
        <v>9</v>
      </c>
      <c r="L21" s="262">
        <v>8</v>
      </c>
      <c r="M21" s="261">
        <v>8</v>
      </c>
      <c r="N21" s="261">
        <v>0</v>
      </c>
      <c r="O21" s="264">
        <v>55</v>
      </c>
      <c r="P21" s="260">
        <f t="shared" ref="P21:P30" si="1">Q21+R21+U21</f>
        <v>0</v>
      </c>
      <c r="Q21" s="261"/>
      <c r="R21" s="261">
        <v>0</v>
      </c>
      <c r="S21" s="261"/>
      <c r="T21" s="261"/>
      <c r="U21" s="256"/>
      <c r="V21" s="552" t="s">
        <v>95</v>
      </c>
      <c r="W21" s="552"/>
    </row>
    <row r="22" spans="1:23" ht="15.75" customHeight="1">
      <c r="A22" s="259">
        <v>11</v>
      </c>
      <c r="B22" s="153" t="s">
        <v>97</v>
      </c>
      <c r="C22" s="260">
        <v>2</v>
      </c>
      <c r="D22" s="261">
        <v>72</v>
      </c>
      <c r="E22" s="261">
        <v>6</v>
      </c>
      <c r="F22" s="262">
        <v>8</v>
      </c>
      <c r="G22" s="261">
        <v>4</v>
      </c>
      <c r="H22" s="261">
        <v>4</v>
      </c>
      <c r="I22" s="256">
        <v>58</v>
      </c>
      <c r="J22" s="263">
        <v>0</v>
      </c>
      <c r="K22" s="262"/>
      <c r="L22" s="262">
        <v>0</v>
      </c>
      <c r="M22" s="261"/>
      <c r="N22" s="261"/>
      <c r="O22" s="264"/>
      <c r="P22" s="260">
        <v>72</v>
      </c>
      <c r="Q22" s="261">
        <v>6</v>
      </c>
      <c r="R22" s="261">
        <v>8</v>
      </c>
      <c r="S22" s="261">
        <v>4</v>
      </c>
      <c r="T22" s="261">
        <v>4</v>
      </c>
      <c r="U22" s="256">
        <v>58</v>
      </c>
      <c r="V22" s="552" t="s">
        <v>98</v>
      </c>
      <c r="W22" s="552"/>
    </row>
    <row r="23" spans="1:23" ht="15" customHeight="1">
      <c r="A23" s="259">
        <v>12</v>
      </c>
      <c r="B23" s="153" t="s">
        <v>103</v>
      </c>
      <c r="C23" s="260">
        <v>4</v>
      </c>
      <c r="D23" s="261">
        <v>144</v>
      </c>
      <c r="E23" s="261">
        <v>9</v>
      </c>
      <c r="F23" s="262">
        <v>14</v>
      </c>
      <c r="G23" s="261">
        <v>8</v>
      </c>
      <c r="H23" s="261">
        <v>6</v>
      </c>
      <c r="I23" s="256">
        <v>121</v>
      </c>
      <c r="J23" s="263">
        <v>144</v>
      </c>
      <c r="K23" s="262">
        <v>9</v>
      </c>
      <c r="L23" s="262">
        <v>14</v>
      </c>
      <c r="M23" s="261">
        <v>8</v>
      </c>
      <c r="N23" s="261">
        <v>6</v>
      </c>
      <c r="O23" s="264">
        <v>121</v>
      </c>
      <c r="P23" s="260"/>
      <c r="Q23" s="261"/>
      <c r="R23" s="261"/>
      <c r="S23" s="261"/>
      <c r="T23" s="261"/>
      <c r="U23" s="256"/>
      <c r="V23" s="552" t="s">
        <v>104</v>
      </c>
      <c r="W23" s="552"/>
    </row>
    <row r="24" spans="1:23" ht="24.75" customHeight="1">
      <c r="A24" s="259">
        <v>13</v>
      </c>
      <c r="B24" s="153" t="s">
        <v>112</v>
      </c>
      <c r="C24" s="260">
        <v>2</v>
      </c>
      <c r="D24" s="261">
        <v>72</v>
      </c>
      <c r="E24" s="261">
        <v>6</v>
      </c>
      <c r="F24" s="262">
        <v>8</v>
      </c>
      <c r="G24" s="261">
        <v>4</v>
      </c>
      <c r="H24" s="261">
        <v>4</v>
      </c>
      <c r="I24" s="256">
        <v>58</v>
      </c>
      <c r="J24" s="263">
        <v>72</v>
      </c>
      <c r="K24" s="262">
        <v>6</v>
      </c>
      <c r="L24" s="262">
        <v>8</v>
      </c>
      <c r="M24" s="261">
        <v>4</v>
      </c>
      <c r="N24" s="261">
        <v>4</v>
      </c>
      <c r="O24" s="264">
        <v>58</v>
      </c>
      <c r="P24" s="260">
        <f t="shared" si="1"/>
        <v>0</v>
      </c>
      <c r="Q24" s="261"/>
      <c r="R24" s="261">
        <v>0</v>
      </c>
      <c r="S24" s="265"/>
      <c r="T24" s="265"/>
      <c r="U24" s="266"/>
      <c r="V24" s="552" t="s">
        <v>95</v>
      </c>
      <c r="W24" s="552"/>
    </row>
    <row r="25" spans="1:23" ht="27" customHeight="1">
      <c r="A25" s="259">
        <v>14</v>
      </c>
      <c r="B25" s="153" t="s">
        <v>124</v>
      </c>
      <c r="C25" s="260">
        <v>2</v>
      </c>
      <c r="D25" s="261">
        <v>72</v>
      </c>
      <c r="E25" s="261">
        <v>6</v>
      </c>
      <c r="F25" s="262">
        <v>8</v>
      </c>
      <c r="G25" s="261">
        <v>8</v>
      </c>
      <c r="H25" s="261">
        <v>0</v>
      </c>
      <c r="I25" s="256">
        <v>58</v>
      </c>
      <c r="J25" s="263">
        <v>72</v>
      </c>
      <c r="K25" s="262">
        <v>6</v>
      </c>
      <c r="L25" s="262">
        <v>8</v>
      </c>
      <c r="M25" s="261">
        <v>8</v>
      </c>
      <c r="N25" s="261">
        <v>0</v>
      </c>
      <c r="O25" s="264">
        <v>58</v>
      </c>
      <c r="P25" s="260">
        <f t="shared" si="1"/>
        <v>0</v>
      </c>
      <c r="Q25" s="261"/>
      <c r="R25" s="261">
        <v>0</v>
      </c>
      <c r="S25" s="261"/>
      <c r="T25" s="261"/>
      <c r="U25" s="256"/>
      <c r="V25" s="552" t="s">
        <v>95</v>
      </c>
      <c r="W25" s="552"/>
    </row>
    <row r="26" spans="1:23" ht="24.75" customHeight="1">
      <c r="A26" s="259">
        <v>15</v>
      </c>
      <c r="B26" s="153" t="s">
        <v>392</v>
      </c>
      <c r="C26" s="260">
        <v>3</v>
      </c>
      <c r="D26" s="261">
        <v>108</v>
      </c>
      <c r="E26" s="261">
        <v>4</v>
      </c>
      <c r="F26" s="262">
        <v>6</v>
      </c>
      <c r="G26" s="261">
        <v>0</v>
      </c>
      <c r="H26" s="261">
        <v>6</v>
      </c>
      <c r="I26" s="256">
        <v>98</v>
      </c>
      <c r="J26" s="263">
        <v>52</v>
      </c>
      <c r="K26" s="262"/>
      <c r="L26" s="262">
        <v>4</v>
      </c>
      <c r="M26" s="261">
        <v>0</v>
      </c>
      <c r="N26" s="261">
        <v>4</v>
      </c>
      <c r="O26" s="264">
        <v>48</v>
      </c>
      <c r="P26" s="260">
        <v>56</v>
      </c>
      <c r="Q26" s="261">
        <v>4</v>
      </c>
      <c r="R26" s="261">
        <v>2</v>
      </c>
      <c r="S26" s="261">
        <v>0</v>
      </c>
      <c r="T26" s="261">
        <v>2</v>
      </c>
      <c r="U26" s="256">
        <v>50</v>
      </c>
      <c r="V26" s="552" t="s">
        <v>98</v>
      </c>
      <c r="W26" s="552"/>
    </row>
    <row r="27" spans="1:23" ht="18.75" customHeight="1">
      <c r="A27" s="259">
        <v>16</v>
      </c>
      <c r="B27" s="153" t="s">
        <v>158</v>
      </c>
      <c r="C27" s="260">
        <v>4</v>
      </c>
      <c r="D27" s="261">
        <v>144</v>
      </c>
      <c r="E27" s="261">
        <v>9</v>
      </c>
      <c r="F27" s="262">
        <v>14</v>
      </c>
      <c r="G27" s="261">
        <v>8</v>
      </c>
      <c r="H27" s="261">
        <v>6</v>
      </c>
      <c r="I27" s="256">
        <v>121</v>
      </c>
      <c r="J27" s="263">
        <v>68</v>
      </c>
      <c r="K27" s="262"/>
      <c r="L27" s="262">
        <v>8</v>
      </c>
      <c r="M27" s="261">
        <v>4</v>
      </c>
      <c r="N27" s="261">
        <v>4</v>
      </c>
      <c r="O27" s="264">
        <v>60</v>
      </c>
      <c r="P27" s="260">
        <v>76</v>
      </c>
      <c r="Q27" s="261">
        <v>9</v>
      </c>
      <c r="R27" s="261">
        <v>6</v>
      </c>
      <c r="S27" s="261">
        <v>4</v>
      </c>
      <c r="T27" s="261">
        <v>2</v>
      </c>
      <c r="U27" s="256">
        <v>61</v>
      </c>
      <c r="V27" s="552" t="s">
        <v>98</v>
      </c>
      <c r="W27" s="552"/>
    </row>
    <row r="28" spans="1:23" ht="20.25" customHeight="1">
      <c r="A28" s="531" t="s">
        <v>161</v>
      </c>
      <c r="B28" s="532"/>
      <c r="C28" s="267">
        <v>3</v>
      </c>
      <c r="D28" s="268">
        <v>108</v>
      </c>
      <c r="E28" s="268"/>
      <c r="F28" s="269">
        <v>108</v>
      </c>
      <c r="G28" s="268"/>
      <c r="H28" s="268"/>
      <c r="I28" s="270"/>
      <c r="J28" s="271">
        <f t="shared" ref="J28:J30" si="2">K28+L28+O28</f>
        <v>0</v>
      </c>
      <c r="K28" s="269"/>
      <c r="L28" s="269">
        <f t="shared" ref="L28" si="3">M28+N28</f>
        <v>0</v>
      </c>
      <c r="M28" s="268"/>
      <c r="N28" s="268"/>
      <c r="O28" s="272"/>
      <c r="P28" s="267">
        <f t="shared" si="1"/>
        <v>108</v>
      </c>
      <c r="Q28" s="268"/>
      <c r="R28" s="268">
        <v>108</v>
      </c>
      <c r="S28" s="268"/>
      <c r="T28" s="268"/>
      <c r="U28" s="270"/>
      <c r="V28" s="552"/>
      <c r="W28" s="552"/>
    </row>
    <row r="29" spans="1:23" ht="31.5" customHeight="1">
      <c r="A29" s="259">
        <v>17</v>
      </c>
      <c r="B29" s="153" t="s">
        <v>165</v>
      </c>
      <c r="C29" s="260">
        <v>3</v>
      </c>
      <c r="D29" s="261">
        <v>108</v>
      </c>
      <c r="E29" s="261"/>
      <c r="F29" s="262">
        <v>108</v>
      </c>
      <c r="G29" s="261"/>
      <c r="H29" s="261"/>
      <c r="I29" s="256"/>
      <c r="J29" s="263"/>
      <c r="K29" s="262"/>
      <c r="L29" s="262"/>
      <c r="M29" s="261"/>
      <c r="N29" s="261"/>
      <c r="O29" s="264"/>
      <c r="P29" s="260">
        <v>108</v>
      </c>
      <c r="Q29" s="261"/>
      <c r="R29" s="261">
        <v>108</v>
      </c>
      <c r="S29" s="261"/>
      <c r="T29" s="261"/>
      <c r="U29" s="256"/>
      <c r="V29" s="552" t="s">
        <v>98</v>
      </c>
      <c r="W29" s="552"/>
    </row>
    <row r="30" spans="1:23" ht="19.5" customHeight="1">
      <c r="A30" s="616" t="s">
        <v>256</v>
      </c>
      <c r="B30" s="617"/>
      <c r="C30" s="273"/>
      <c r="D30" s="274"/>
      <c r="E30" s="275"/>
      <c r="F30" s="276">
        <v>144</v>
      </c>
      <c r="G30" s="275"/>
      <c r="H30" s="275">
        <v>144</v>
      </c>
      <c r="I30" s="253"/>
      <c r="J30" s="277">
        <f t="shared" si="2"/>
        <v>72</v>
      </c>
      <c r="K30" s="275"/>
      <c r="L30" s="276">
        <v>72</v>
      </c>
      <c r="M30" s="275"/>
      <c r="N30" s="275">
        <v>72</v>
      </c>
      <c r="O30" s="278"/>
      <c r="P30" s="273">
        <f t="shared" si="1"/>
        <v>72</v>
      </c>
      <c r="Q30" s="274"/>
      <c r="R30" s="274">
        <f>S30+T30</f>
        <v>72</v>
      </c>
      <c r="S30" s="275"/>
      <c r="T30" s="275">
        <v>72</v>
      </c>
      <c r="U30" s="253"/>
      <c r="V30" s="553"/>
      <c r="W30" s="554"/>
    </row>
    <row r="31" spans="1:23" ht="17.25" customHeight="1">
      <c r="A31" s="259">
        <v>18</v>
      </c>
      <c r="B31" s="279" t="s">
        <v>77</v>
      </c>
      <c r="C31" s="280"/>
      <c r="D31" s="281"/>
      <c r="E31" s="282"/>
      <c r="F31" s="262">
        <v>144</v>
      </c>
      <c r="G31" s="261"/>
      <c r="H31" s="261">
        <v>144</v>
      </c>
      <c r="I31" s="256"/>
      <c r="J31" s="283">
        <v>72</v>
      </c>
      <c r="K31" s="261"/>
      <c r="L31" s="262">
        <v>72</v>
      </c>
      <c r="M31" s="261"/>
      <c r="N31" s="261">
        <v>72</v>
      </c>
      <c r="O31" s="264"/>
      <c r="P31" s="284">
        <v>72</v>
      </c>
      <c r="Q31" s="250"/>
      <c r="R31" s="250">
        <v>72</v>
      </c>
      <c r="S31" s="261"/>
      <c r="T31" s="261">
        <v>72</v>
      </c>
      <c r="U31" s="256"/>
    </row>
    <row r="32" spans="1:23" ht="23.25" customHeight="1" thickBot="1">
      <c r="A32" s="259">
        <v>18</v>
      </c>
      <c r="B32" s="156" t="s">
        <v>179</v>
      </c>
      <c r="C32" s="254">
        <f>C28+C11</f>
        <v>60</v>
      </c>
      <c r="D32" s="285">
        <f t="shared" ref="D32" si="4">D28+D11</f>
        <v>2160</v>
      </c>
      <c r="E32" s="285">
        <v>123</v>
      </c>
      <c r="F32" s="285">
        <v>292</v>
      </c>
      <c r="G32" s="285">
        <v>110</v>
      </c>
      <c r="H32" s="285">
        <v>74</v>
      </c>
      <c r="I32" s="255">
        <v>1745</v>
      </c>
      <c r="J32" s="286">
        <v>1144</v>
      </c>
      <c r="K32" s="285">
        <v>47</v>
      </c>
      <c r="L32" s="285">
        <v>114</v>
      </c>
      <c r="M32" s="285">
        <v>68</v>
      </c>
      <c r="N32" s="285">
        <v>46</v>
      </c>
      <c r="O32" s="287">
        <v>983</v>
      </c>
      <c r="P32" s="254">
        <v>1016</v>
      </c>
      <c r="Q32" s="285">
        <v>79</v>
      </c>
      <c r="R32" s="285">
        <v>178</v>
      </c>
      <c r="S32" s="285">
        <v>42</v>
      </c>
      <c r="T32" s="285">
        <v>28</v>
      </c>
      <c r="U32" s="255">
        <v>759</v>
      </c>
    </row>
    <row r="33" spans="1:21" ht="12" customHeight="1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</row>
    <row r="34" spans="1:21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</row>
    <row r="35" spans="1:21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</row>
  </sheetData>
  <mergeCells count="55">
    <mergeCell ref="A30:B30"/>
    <mergeCell ref="O7:O10"/>
    <mergeCell ref="P7:P10"/>
    <mergeCell ref="Q7:Q10"/>
    <mergeCell ref="R7:T7"/>
    <mergeCell ref="A6:A10"/>
    <mergeCell ref="B6:B10"/>
    <mergeCell ref="C6:I6"/>
    <mergeCell ref="J6:O6"/>
    <mergeCell ref="P6:U6"/>
    <mergeCell ref="R8:R10"/>
    <mergeCell ref="S8:S10"/>
    <mergeCell ref="T8:T10"/>
    <mergeCell ref="A11:B11"/>
    <mergeCell ref="A28:B28"/>
    <mergeCell ref="E7:E10"/>
    <mergeCell ref="F7:H7"/>
    <mergeCell ref="J7:J10"/>
    <mergeCell ref="K7:K10"/>
    <mergeCell ref="L7:N7"/>
    <mergeCell ref="I8:I10"/>
    <mergeCell ref="L8:L10"/>
    <mergeCell ref="M8:M10"/>
    <mergeCell ref="N8:N10"/>
    <mergeCell ref="V12:W12"/>
    <mergeCell ref="V13:W13"/>
    <mergeCell ref="V14:W14"/>
    <mergeCell ref="V15:W15"/>
    <mergeCell ref="A1:U1"/>
    <mergeCell ref="A2:E2"/>
    <mergeCell ref="K2:S2"/>
    <mergeCell ref="A3:U3"/>
    <mergeCell ref="A4:U4"/>
    <mergeCell ref="U7:U10"/>
    <mergeCell ref="C8:C10"/>
    <mergeCell ref="D8:D10"/>
    <mergeCell ref="F8:F10"/>
    <mergeCell ref="G8:G10"/>
    <mergeCell ref="H8:H10"/>
    <mergeCell ref="C7:D7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30:W30"/>
    <mergeCell ref="V26:W26"/>
    <mergeCell ref="V27:W27"/>
    <mergeCell ref="V28:W28"/>
    <mergeCell ref="V29:W2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5"/>
  <sheetViews>
    <sheetView topLeftCell="A4" workbookViewId="0">
      <selection activeCell="B4" sqref="B4:U4"/>
    </sheetView>
  </sheetViews>
  <sheetFormatPr defaultColWidth="6.140625" defaultRowHeight="15"/>
  <cols>
    <col min="2" max="2" width="22.5703125" customWidth="1"/>
  </cols>
  <sheetData>
    <row r="1" spans="1:24" ht="60" customHeight="1">
      <c r="A1" s="341" t="s">
        <v>324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</row>
    <row r="2" spans="1:24" ht="111" customHeight="1">
      <c r="A2" s="342" t="s">
        <v>346</v>
      </c>
      <c r="B2" s="470"/>
      <c r="C2" s="470"/>
      <c r="D2" s="470"/>
      <c r="E2" s="470"/>
      <c r="F2" s="134"/>
      <c r="G2" s="1"/>
      <c r="H2" s="245"/>
      <c r="I2" s="245"/>
      <c r="J2" s="245"/>
      <c r="K2" s="466" t="s">
        <v>347</v>
      </c>
      <c r="L2" s="510"/>
      <c r="M2" s="510"/>
      <c r="N2" s="510"/>
      <c r="O2" s="510"/>
      <c r="P2" s="510"/>
      <c r="Q2" s="510"/>
      <c r="R2" s="510"/>
      <c r="S2" s="510"/>
      <c r="T2" s="135"/>
      <c r="U2" s="135"/>
    </row>
    <row r="3" spans="1:24" ht="58.5" customHeight="1">
      <c r="A3" s="541" t="s">
        <v>389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</row>
    <row r="4" spans="1:24" ht="15.75" thickBot="1">
      <c r="A4" s="150"/>
      <c r="B4" s="471" t="s">
        <v>390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</row>
    <row r="5" spans="1:24" ht="25.5" customHeight="1">
      <c r="A5" s="534" t="s">
        <v>238</v>
      </c>
      <c r="B5" s="536" t="s">
        <v>239</v>
      </c>
      <c r="C5" s="527" t="s">
        <v>269</v>
      </c>
      <c r="D5" s="525"/>
      <c r="E5" s="525"/>
      <c r="F5" s="525"/>
      <c r="G5" s="525"/>
      <c r="H5" s="525"/>
      <c r="I5" s="528"/>
      <c r="J5" s="524" t="s">
        <v>270</v>
      </c>
      <c r="K5" s="525"/>
      <c r="L5" s="525"/>
      <c r="M5" s="525"/>
      <c r="N5" s="525"/>
      <c r="O5" s="526"/>
      <c r="P5" s="527" t="s">
        <v>271</v>
      </c>
      <c r="Q5" s="525"/>
      <c r="R5" s="525"/>
      <c r="S5" s="525"/>
      <c r="T5" s="525"/>
      <c r="U5" s="526"/>
    </row>
    <row r="6" spans="1:24" ht="21.75" customHeight="1">
      <c r="A6" s="535"/>
      <c r="B6" s="537"/>
      <c r="C6" s="506" t="s">
        <v>243</v>
      </c>
      <c r="D6" s="490"/>
      <c r="E6" s="325" t="s">
        <v>244</v>
      </c>
      <c r="F6" s="504" t="s">
        <v>245</v>
      </c>
      <c r="G6" s="505"/>
      <c r="H6" s="506"/>
      <c r="I6" s="538" t="s">
        <v>246</v>
      </c>
      <c r="J6" s="519" t="s">
        <v>272</v>
      </c>
      <c r="K6" s="325" t="s">
        <v>244</v>
      </c>
      <c r="L6" s="490" t="s">
        <v>245</v>
      </c>
      <c r="M6" s="490"/>
      <c r="N6" s="490"/>
      <c r="O6" s="533" t="s">
        <v>246</v>
      </c>
      <c r="P6" s="518" t="s">
        <v>273</v>
      </c>
      <c r="Q6" s="325" t="s">
        <v>244</v>
      </c>
      <c r="R6" s="490" t="s">
        <v>245</v>
      </c>
      <c r="S6" s="490"/>
      <c r="T6" s="490"/>
      <c r="U6" s="533" t="s">
        <v>246</v>
      </c>
    </row>
    <row r="7" spans="1:24">
      <c r="A7" s="535"/>
      <c r="B7" s="537"/>
      <c r="C7" s="518" t="s">
        <v>249</v>
      </c>
      <c r="D7" s="520" t="s">
        <v>250</v>
      </c>
      <c r="E7" s="325"/>
      <c r="F7" s="515" t="s">
        <v>243</v>
      </c>
      <c r="G7" s="516" t="s">
        <v>274</v>
      </c>
      <c r="H7" s="516" t="s">
        <v>252</v>
      </c>
      <c r="I7" s="539"/>
      <c r="J7" s="519"/>
      <c r="K7" s="325"/>
      <c r="L7" s="515" t="s">
        <v>243</v>
      </c>
      <c r="M7" s="516" t="s">
        <v>274</v>
      </c>
      <c r="N7" s="516" t="s">
        <v>252</v>
      </c>
      <c r="O7" s="533"/>
      <c r="P7" s="518"/>
      <c r="Q7" s="325"/>
      <c r="R7" s="515" t="s">
        <v>243</v>
      </c>
      <c r="S7" s="516" t="s">
        <v>274</v>
      </c>
      <c r="T7" s="516" t="s">
        <v>252</v>
      </c>
      <c r="U7" s="533"/>
    </row>
    <row r="8" spans="1:24">
      <c r="A8" s="535"/>
      <c r="B8" s="537"/>
      <c r="C8" s="518"/>
      <c r="D8" s="520"/>
      <c r="E8" s="325"/>
      <c r="F8" s="515"/>
      <c r="G8" s="516"/>
      <c r="H8" s="516"/>
      <c r="I8" s="539"/>
      <c r="J8" s="519"/>
      <c r="K8" s="325"/>
      <c r="L8" s="515"/>
      <c r="M8" s="516"/>
      <c r="N8" s="516"/>
      <c r="O8" s="533"/>
      <c r="P8" s="518"/>
      <c r="Q8" s="325"/>
      <c r="R8" s="515"/>
      <c r="S8" s="516"/>
      <c r="T8" s="516"/>
      <c r="U8" s="533"/>
    </row>
    <row r="9" spans="1:24">
      <c r="A9" s="535"/>
      <c r="B9" s="537"/>
      <c r="C9" s="518"/>
      <c r="D9" s="520"/>
      <c r="E9" s="325"/>
      <c r="F9" s="515"/>
      <c r="G9" s="516"/>
      <c r="H9" s="516"/>
      <c r="I9" s="540"/>
      <c r="J9" s="519"/>
      <c r="K9" s="325"/>
      <c r="L9" s="515"/>
      <c r="M9" s="516"/>
      <c r="N9" s="516"/>
      <c r="O9" s="533"/>
      <c r="P9" s="518"/>
      <c r="Q9" s="325"/>
      <c r="R9" s="515"/>
      <c r="S9" s="516"/>
      <c r="T9" s="516"/>
      <c r="U9" s="533"/>
    </row>
    <row r="10" spans="1:24">
      <c r="A10" s="542" t="s">
        <v>20</v>
      </c>
      <c r="B10" s="543"/>
      <c r="C10" s="158">
        <f>C11+C12+C13+C14+C15+C16+C17+C18+C19+C20+C21+C22+C23+C24+C25+C26</f>
        <v>48</v>
      </c>
      <c r="D10" s="159">
        <f t="shared" ref="D10" si="0">D11+D12+D13+D14+D15+D16+D17+D18+D19+D20+D21+D22+D23+D24+D25+D26</f>
        <v>1728</v>
      </c>
      <c r="E10" s="159">
        <v>118</v>
      </c>
      <c r="F10" s="159">
        <v>174</v>
      </c>
      <c r="G10" s="159">
        <v>94</v>
      </c>
      <c r="H10" s="159">
        <v>80</v>
      </c>
      <c r="I10" s="160">
        <v>1436</v>
      </c>
      <c r="J10" s="161">
        <v>974</v>
      </c>
      <c r="K10" s="159">
        <v>49</v>
      </c>
      <c r="L10" s="159">
        <v>102</v>
      </c>
      <c r="M10" s="159">
        <v>54</v>
      </c>
      <c r="N10" s="159">
        <v>48</v>
      </c>
      <c r="O10" s="162">
        <v>823</v>
      </c>
      <c r="P10" s="158">
        <v>754</v>
      </c>
      <c r="Q10" s="159">
        <v>69</v>
      </c>
      <c r="R10" s="159">
        <v>72</v>
      </c>
      <c r="S10" s="159">
        <v>42</v>
      </c>
      <c r="T10" s="159">
        <v>30</v>
      </c>
      <c r="U10" s="162">
        <v>613</v>
      </c>
      <c r="V10" s="296" t="s">
        <v>286</v>
      </c>
      <c r="W10" s="297"/>
      <c r="X10" s="294"/>
    </row>
    <row r="11" spans="1:24">
      <c r="A11" s="249">
        <v>1</v>
      </c>
      <c r="B11" s="164" t="s">
        <v>275</v>
      </c>
      <c r="C11" s="248">
        <v>5</v>
      </c>
      <c r="D11" s="246">
        <v>180</v>
      </c>
      <c r="E11" s="246">
        <v>12</v>
      </c>
      <c r="F11" s="167">
        <v>20</v>
      </c>
      <c r="G11" s="246">
        <v>10</v>
      </c>
      <c r="H11" s="246">
        <v>10</v>
      </c>
      <c r="I11" s="247">
        <v>148</v>
      </c>
      <c r="J11" s="169">
        <v>86</v>
      </c>
      <c r="K11" s="170"/>
      <c r="L11" s="246">
        <v>10</v>
      </c>
      <c r="M11" s="246">
        <v>6</v>
      </c>
      <c r="N11" s="246">
        <v>4</v>
      </c>
      <c r="O11" s="151">
        <v>76</v>
      </c>
      <c r="P11" s="171">
        <v>94</v>
      </c>
      <c r="Q11" s="172">
        <v>12</v>
      </c>
      <c r="R11" s="246">
        <v>10</v>
      </c>
      <c r="S11" s="246">
        <v>6</v>
      </c>
      <c r="T11" s="246">
        <v>4</v>
      </c>
      <c r="U11" s="151">
        <v>72</v>
      </c>
      <c r="V11" s="628" t="s">
        <v>67</v>
      </c>
      <c r="W11" s="629"/>
      <c r="X11" s="294"/>
    </row>
    <row r="12" spans="1:24" ht="24">
      <c r="A12" s="249">
        <v>2</v>
      </c>
      <c r="B12" s="164" t="s">
        <v>51</v>
      </c>
      <c r="C12" s="248">
        <v>4</v>
      </c>
      <c r="D12" s="246">
        <v>144</v>
      </c>
      <c r="E12" s="246">
        <v>9</v>
      </c>
      <c r="F12" s="167">
        <v>14</v>
      </c>
      <c r="G12" s="246">
        <v>8</v>
      </c>
      <c r="H12" s="246">
        <v>6</v>
      </c>
      <c r="I12" s="247">
        <v>121</v>
      </c>
      <c r="J12" s="169">
        <v>0</v>
      </c>
      <c r="K12" s="170"/>
      <c r="L12" s="246">
        <v>0</v>
      </c>
      <c r="M12" s="246"/>
      <c r="N12" s="246"/>
      <c r="O12" s="151"/>
      <c r="P12" s="171">
        <v>144</v>
      </c>
      <c r="Q12" s="172">
        <v>9</v>
      </c>
      <c r="R12" s="246">
        <v>14</v>
      </c>
      <c r="S12" s="246">
        <v>8</v>
      </c>
      <c r="T12" s="246">
        <v>6</v>
      </c>
      <c r="U12" s="151">
        <v>121</v>
      </c>
      <c r="V12" s="626" t="s">
        <v>90</v>
      </c>
      <c r="W12" s="627"/>
      <c r="X12" s="294"/>
    </row>
    <row r="13" spans="1:24" ht="30.75" customHeight="1">
      <c r="A13" s="249">
        <v>3</v>
      </c>
      <c r="B13" s="164" t="s">
        <v>57</v>
      </c>
      <c r="C13" s="248">
        <v>2</v>
      </c>
      <c r="D13" s="246">
        <v>72</v>
      </c>
      <c r="E13" s="246">
        <v>6</v>
      </c>
      <c r="F13" s="167">
        <v>8</v>
      </c>
      <c r="G13" s="246">
        <v>4</v>
      </c>
      <c r="H13" s="246">
        <v>4</v>
      </c>
      <c r="I13" s="247">
        <v>58</v>
      </c>
      <c r="J13" s="169">
        <v>72</v>
      </c>
      <c r="K13" s="170">
        <v>6</v>
      </c>
      <c r="L13" s="246">
        <v>8</v>
      </c>
      <c r="M13" s="246">
        <v>4</v>
      </c>
      <c r="N13" s="246">
        <v>4</v>
      </c>
      <c r="O13" s="151">
        <v>58</v>
      </c>
      <c r="P13" s="171">
        <f t="shared" ref="P13:P34" si="1">Q13+R13+U13</f>
        <v>0</v>
      </c>
      <c r="Q13" s="172"/>
      <c r="R13" s="246">
        <v>0</v>
      </c>
      <c r="S13" s="246"/>
      <c r="T13" s="246"/>
      <c r="U13" s="151"/>
      <c r="V13" s="626" t="s">
        <v>101</v>
      </c>
      <c r="W13" s="627"/>
      <c r="X13" s="294"/>
    </row>
    <row r="14" spans="1:24" ht="25.5" customHeight="1">
      <c r="A14" s="249">
        <v>4</v>
      </c>
      <c r="B14" s="164" t="s">
        <v>66</v>
      </c>
      <c r="C14" s="248">
        <v>4</v>
      </c>
      <c r="D14" s="246">
        <v>144</v>
      </c>
      <c r="E14" s="246">
        <v>9</v>
      </c>
      <c r="F14" s="167">
        <v>14</v>
      </c>
      <c r="G14" s="246">
        <v>8</v>
      </c>
      <c r="H14" s="246">
        <v>6</v>
      </c>
      <c r="I14" s="247">
        <v>121</v>
      </c>
      <c r="J14" s="169">
        <v>68</v>
      </c>
      <c r="K14" s="170"/>
      <c r="L14" s="246">
        <v>8</v>
      </c>
      <c r="M14" s="246">
        <v>4</v>
      </c>
      <c r="N14" s="246">
        <v>4</v>
      </c>
      <c r="O14" s="151">
        <v>51</v>
      </c>
      <c r="P14" s="171">
        <v>76</v>
      </c>
      <c r="Q14" s="172">
        <v>9</v>
      </c>
      <c r="R14" s="246">
        <v>6</v>
      </c>
      <c r="S14" s="246">
        <v>4</v>
      </c>
      <c r="T14" s="246">
        <v>2</v>
      </c>
      <c r="U14" s="151">
        <v>61</v>
      </c>
      <c r="V14" s="626" t="s">
        <v>67</v>
      </c>
      <c r="W14" s="627"/>
      <c r="X14" s="294"/>
    </row>
    <row r="15" spans="1:24" ht="25.5" customHeight="1">
      <c r="A15" s="249">
        <v>5</v>
      </c>
      <c r="B15" s="164" t="s">
        <v>69</v>
      </c>
      <c r="C15" s="248">
        <v>2</v>
      </c>
      <c r="D15" s="246">
        <v>72</v>
      </c>
      <c r="E15" s="246">
        <v>6</v>
      </c>
      <c r="F15" s="167">
        <v>8</v>
      </c>
      <c r="G15" s="246">
        <v>4</v>
      </c>
      <c r="H15" s="246">
        <v>4</v>
      </c>
      <c r="I15" s="247">
        <v>58</v>
      </c>
      <c r="J15" s="169">
        <v>72</v>
      </c>
      <c r="K15" s="170">
        <v>6</v>
      </c>
      <c r="L15" s="246">
        <v>8</v>
      </c>
      <c r="M15" s="246">
        <v>4</v>
      </c>
      <c r="N15" s="246">
        <v>4</v>
      </c>
      <c r="O15" s="151">
        <v>58</v>
      </c>
      <c r="P15" s="171">
        <f t="shared" si="1"/>
        <v>0</v>
      </c>
      <c r="Q15" s="172"/>
      <c r="R15" s="246">
        <v>0</v>
      </c>
      <c r="S15" s="246"/>
      <c r="T15" s="246"/>
      <c r="U15" s="151"/>
      <c r="V15" s="626" t="s">
        <v>101</v>
      </c>
      <c r="W15" s="627"/>
      <c r="X15" s="294"/>
    </row>
    <row r="16" spans="1:24" ht="18" customHeight="1">
      <c r="A16" s="249">
        <v>6</v>
      </c>
      <c r="B16" s="164" t="s">
        <v>72</v>
      </c>
      <c r="C16" s="248">
        <v>4</v>
      </c>
      <c r="D16" s="246">
        <v>144</v>
      </c>
      <c r="E16" s="246">
        <v>9</v>
      </c>
      <c r="F16" s="167">
        <v>14</v>
      </c>
      <c r="G16" s="246">
        <v>8</v>
      </c>
      <c r="H16" s="246">
        <v>6</v>
      </c>
      <c r="I16" s="247">
        <v>121</v>
      </c>
      <c r="J16" s="169">
        <v>68</v>
      </c>
      <c r="K16" s="170"/>
      <c r="L16" s="246">
        <v>8</v>
      </c>
      <c r="M16" s="246">
        <v>4</v>
      </c>
      <c r="N16" s="246">
        <v>4</v>
      </c>
      <c r="O16" s="151">
        <v>60</v>
      </c>
      <c r="P16" s="171">
        <v>76</v>
      </c>
      <c r="Q16" s="172">
        <v>9</v>
      </c>
      <c r="R16" s="246">
        <v>6</v>
      </c>
      <c r="S16" s="246">
        <v>4</v>
      </c>
      <c r="T16" s="246">
        <v>2</v>
      </c>
      <c r="U16" s="151">
        <v>61</v>
      </c>
      <c r="V16" s="626" t="s">
        <v>67</v>
      </c>
      <c r="W16" s="627"/>
      <c r="X16" s="294"/>
    </row>
    <row r="17" spans="1:24" ht="15.75" customHeight="1">
      <c r="A17" s="249">
        <v>7</v>
      </c>
      <c r="B17" s="164" t="s">
        <v>89</v>
      </c>
      <c r="C17" s="248">
        <v>2</v>
      </c>
      <c r="D17" s="246">
        <v>72</v>
      </c>
      <c r="E17" s="246">
        <v>6</v>
      </c>
      <c r="F17" s="167">
        <v>8</v>
      </c>
      <c r="G17" s="246">
        <v>4</v>
      </c>
      <c r="H17" s="246">
        <v>4</v>
      </c>
      <c r="I17" s="247">
        <v>58</v>
      </c>
      <c r="J17" s="169">
        <f t="shared" ref="J17:J34" si="2">K17+L17+O17</f>
        <v>0</v>
      </c>
      <c r="K17" s="170"/>
      <c r="L17" s="246">
        <v>0</v>
      </c>
      <c r="M17" s="246"/>
      <c r="N17" s="246"/>
      <c r="O17" s="151"/>
      <c r="P17" s="171">
        <v>72</v>
      </c>
      <c r="Q17" s="172">
        <v>6</v>
      </c>
      <c r="R17" s="246">
        <v>8</v>
      </c>
      <c r="S17" s="246">
        <v>4</v>
      </c>
      <c r="T17" s="246">
        <v>4</v>
      </c>
      <c r="U17" s="151">
        <v>58</v>
      </c>
      <c r="V17" s="626" t="s">
        <v>90</v>
      </c>
      <c r="W17" s="627"/>
      <c r="X17" s="294"/>
    </row>
    <row r="18" spans="1:24" ht="24" customHeight="1">
      <c r="A18" s="249">
        <v>8</v>
      </c>
      <c r="B18" s="164" t="s">
        <v>92</v>
      </c>
      <c r="C18" s="248">
        <v>4</v>
      </c>
      <c r="D18" s="246">
        <v>144</v>
      </c>
      <c r="E18" s="246">
        <v>9</v>
      </c>
      <c r="F18" s="167">
        <v>14</v>
      </c>
      <c r="G18" s="246">
        <v>8</v>
      </c>
      <c r="H18" s="246">
        <v>6</v>
      </c>
      <c r="I18" s="247">
        <v>121</v>
      </c>
      <c r="J18" s="169">
        <v>68</v>
      </c>
      <c r="K18" s="170"/>
      <c r="L18" s="246">
        <v>8</v>
      </c>
      <c r="M18" s="246">
        <v>4</v>
      </c>
      <c r="N18" s="246">
        <v>4</v>
      </c>
      <c r="O18" s="151">
        <v>51</v>
      </c>
      <c r="P18" s="171">
        <v>76</v>
      </c>
      <c r="Q18" s="172">
        <v>9</v>
      </c>
      <c r="R18" s="246">
        <v>6</v>
      </c>
      <c r="S18" s="246">
        <v>4</v>
      </c>
      <c r="T18" s="246">
        <v>2</v>
      </c>
      <c r="U18" s="151">
        <v>61</v>
      </c>
      <c r="V18" s="626" t="s">
        <v>67</v>
      </c>
      <c r="W18" s="627"/>
      <c r="X18" s="294"/>
    </row>
    <row r="19" spans="1:24" ht="31.5" customHeight="1">
      <c r="A19" s="249">
        <v>9</v>
      </c>
      <c r="B19" s="164" t="s">
        <v>100</v>
      </c>
      <c r="C19" s="248">
        <v>2</v>
      </c>
      <c r="D19" s="246">
        <v>72</v>
      </c>
      <c r="E19" s="246">
        <v>6</v>
      </c>
      <c r="F19" s="167">
        <v>8</v>
      </c>
      <c r="G19" s="246">
        <v>4</v>
      </c>
      <c r="H19" s="246">
        <v>4</v>
      </c>
      <c r="I19" s="247">
        <v>58</v>
      </c>
      <c r="J19" s="169">
        <v>72</v>
      </c>
      <c r="K19" s="170">
        <v>6</v>
      </c>
      <c r="L19" s="246">
        <v>8</v>
      </c>
      <c r="M19" s="246">
        <v>4</v>
      </c>
      <c r="N19" s="246">
        <v>4</v>
      </c>
      <c r="O19" s="151">
        <v>58</v>
      </c>
      <c r="P19" s="171">
        <f t="shared" si="1"/>
        <v>0</v>
      </c>
      <c r="Q19" s="172"/>
      <c r="R19" s="246">
        <v>0</v>
      </c>
      <c r="S19" s="246"/>
      <c r="T19" s="246"/>
      <c r="U19" s="151"/>
      <c r="V19" s="626" t="s">
        <v>101</v>
      </c>
      <c r="W19" s="627"/>
      <c r="X19" s="294"/>
    </row>
    <row r="20" spans="1:24" ht="24.75" customHeight="1">
      <c r="A20" s="249">
        <v>10</v>
      </c>
      <c r="B20" s="164" t="s">
        <v>115</v>
      </c>
      <c r="C20" s="248">
        <v>2</v>
      </c>
      <c r="D20" s="246">
        <v>72</v>
      </c>
      <c r="E20" s="246">
        <v>6</v>
      </c>
      <c r="F20" s="167">
        <v>8</v>
      </c>
      <c r="G20" s="246">
        <v>4</v>
      </c>
      <c r="H20" s="246">
        <v>4</v>
      </c>
      <c r="I20" s="247">
        <v>58</v>
      </c>
      <c r="J20" s="169">
        <v>72</v>
      </c>
      <c r="K20" s="170">
        <v>6</v>
      </c>
      <c r="L20" s="246">
        <v>8</v>
      </c>
      <c r="M20" s="246">
        <v>4</v>
      </c>
      <c r="N20" s="246">
        <v>4</v>
      </c>
      <c r="O20" s="151">
        <v>58</v>
      </c>
      <c r="P20" s="171">
        <v>0</v>
      </c>
      <c r="Q20" s="172"/>
      <c r="R20" s="246">
        <v>0</v>
      </c>
      <c r="S20" s="246"/>
      <c r="T20" s="246"/>
      <c r="U20" s="151"/>
      <c r="V20" s="626" t="s">
        <v>101</v>
      </c>
      <c r="W20" s="627"/>
      <c r="X20" s="294"/>
    </row>
    <row r="21" spans="1:24" ht="22.5">
      <c r="A21" s="249">
        <v>11</v>
      </c>
      <c r="B21" s="173" t="s">
        <v>276</v>
      </c>
      <c r="C21" s="248">
        <v>2</v>
      </c>
      <c r="D21" s="246">
        <v>72</v>
      </c>
      <c r="E21" s="246">
        <v>6</v>
      </c>
      <c r="F21" s="167">
        <v>8</v>
      </c>
      <c r="G21" s="246">
        <v>4</v>
      </c>
      <c r="H21" s="246">
        <v>4</v>
      </c>
      <c r="I21" s="247">
        <v>58</v>
      </c>
      <c r="J21" s="169">
        <v>72</v>
      </c>
      <c r="K21" s="170">
        <v>6</v>
      </c>
      <c r="L21" s="246">
        <v>8</v>
      </c>
      <c r="M21" s="246">
        <v>4</v>
      </c>
      <c r="N21" s="246">
        <v>4</v>
      </c>
      <c r="O21" s="151">
        <v>58</v>
      </c>
      <c r="P21" s="171">
        <f t="shared" si="1"/>
        <v>0</v>
      </c>
      <c r="Q21" s="172"/>
      <c r="R21" s="246">
        <v>0</v>
      </c>
      <c r="S21" s="246"/>
      <c r="T21" s="246"/>
      <c r="U21" s="151"/>
      <c r="V21" s="626" t="s">
        <v>101</v>
      </c>
      <c r="W21" s="627"/>
      <c r="X21" s="294"/>
    </row>
    <row r="22" spans="1:24" ht="27.75" customHeight="1">
      <c r="A22" s="249">
        <v>12</v>
      </c>
      <c r="B22" s="173" t="s">
        <v>277</v>
      </c>
      <c r="C22" s="248">
        <v>4</v>
      </c>
      <c r="D22" s="246">
        <v>144</v>
      </c>
      <c r="E22" s="246">
        <v>9</v>
      </c>
      <c r="F22" s="167">
        <v>14</v>
      </c>
      <c r="G22" s="246">
        <v>8</v>
      </c>
      <c r="H22" s="246">
        <v>6</v>
      </c>
      <c r="I22" s="247">
        <v>121</v>
      </c>
      <c r="J22" s="169">
        <v>0</v>
      </c>
      <c r="K22" s="170"/>
      <c r="L22" s="246">
        <v>0</v>
      </c>
      <c r="M22" s="246"/>
      <c r="N22" s="246"/>
      <c r="O22" s="151"/>
      <c r="P22" s="171">
        <v>144</v>
      </c>
      <c r="Q22" s="172">
        <v>9</v>
      </c>
      <c r="R22" s="246">
        <v>14</v>
      </c>
      <c r="S22" s="246">
        <v>8</v>
      </c>
      <c r="T22" s="246">
        <v>6</v>
      </c>
      <c r="U22" s="151">
        <v>121</v>
      </c>
      <c r="V22" s="626" t="s">
        <v>332</v>
      </c>
      <c r="W22" s="627"/>
      <c r="X22" s="294"/>
    </row>
    <row r="23" spans="1:24" ht="24.75" customHeight="1">
      <c r="A23" s="249">
        <v>13</v>
      </c>
      <c r="B23" s="164" t="s">
        <v>121</v>
      </c>
      <c r="C23" s="248">
        <v>4</v>
      </c>
      <c r="D23" s="246">
        <v>144</v>
      </c>
      <c r="E23" s="246">
        <v>9</v>
      </c>
      <c r="F23" s="167">
        <v>14</v>
      </c>
      <c r="G23" s="246">
        <v>8</v>
      </c>
      <c r="H23" s="246">
        <v>6</v>
      </c>
      <c r="I23" s="247">
        <v>121</v>
      </c>
      <c r="J23" s="169">
        <v>144</v>
      </c>
      <c r="K23" s="170">
        <v>9</v>
      </c>
      <c r="L23" s="246">
        <v>14</v>
      </c>
      <c r="M23" s="246">
        <v>8</v>
      </c>
      <c r="N23" s="246">
        <v>6</v>
      </c>
      <c r="O23" s="151">
        <v>121</v>
      </c>
      <c r="P23" s="171">
        <f t="shared" si="1"/>
        <v>0</v>
      </c>
      <c r="Q23" s="172"/>
      <c r="R23" s="246">
        <v>0</v>
      </c>
      <c r="S23" s="246"/>
      <c r="T23" s="246"/>
      <c r="U23" s="151"/>
      <c r="V23" s="626" t="s">
        <v>101</v>
      </c>
      <c r="W23" s="627"/>
      <c r="X23" s="294"/>
    </row>
    <row r="24" spans="1:24">
      <c r="A24" s="249">
        <v>14</v>
      </c>
      <c r="B24" s="164" t="s">
        <v>278</v>
      </c>
      <c r="C24" s="248">
        <v>2</v>
      </c>
      <c r="D24" s="246">
        <v>72</v>
      </c>
      <c r="E24" s="246">
        <v>6</v>
      </c>
      <c r="F24" s="167">
        <v>8</v>
      </c>
      <c r="G24" s="246">
        <v>4</v>
      </c>
      <c r="H24" s="246">
        <v>4</v>
      </c>
      <c r="I24" s="247">
        <v>58</v>
      </c>
      <c r="J24" s="169">
        <f t="shared" si="2"/>
        <v>0</v>
      </c>
      <c r="K24" s="170"/>
      <c r="L24" s="246"/>
      <c r="M24" s="246"/>
      <c r="N24" s="246"/>
      <c r="O24" s="151"/>
      <c r="P24" s="171">
        <v>72</v>
      </c>
      <c r="Q24" s="172">
        <v>6</v>
      </c>
      <c r="R24" s="246">
        <v>8</v>
      </c>
      <c r="S24" s="246">
        <v>4</v>
      </c>
      <c r="T24" s="246">
        <v>4</v>
      </c>
      <c r="U24" s="151">
        <v>58</v>
      </c>
      <c r="V24" s="626" t="s">
        <v>90</v>
      </c>
      <c r="W24" s="627"/>
      <c r="X24" s="294"/>
    </row>
    <row r="25" spans="1:24">
      <c r="A25" s="249">
        <v>15</v>
      </c>
      <c r="B25" s="164" t="s">
        <v>279</v>
      </c>
      <c r="C25" s="248">
        <v>3</v>
      </c>
      <c r="D25" s="246">
        <v>108</v>
      </c>
      <c r="E25" s="246">
        <v>4</v>
      </c>
      <c r="F25" s="167">
        <v>6</v>
      </c>
      <c r="G25" s="246">
        <v>4</v>
      </c>
      <c r="H25" s="246">
        <v>2</v>
      </c>
      <c r="I25" s="247">
        <v>98</v>
      </c>
      <c r="J25" s="169">
        <v>108</v>
      </c>
      <c r="K25" s="170">
        <v>4</v>
      </c>
      <c r="L25" s="246">
        <v>6</v>
      </c>
      <c r="M25" s="246">
        <v>4</v>
      </c>
      <c r="N25" s="246">
        <v>2</v>
      </c>
      <c r="O25" s="151">
        <v>98</v>
      </c>
      <c r="P25" s="171">
        <f t="shared" si="1"/>
        <v>0</v>
      </c>
      <c r="Q25" s="172"/>
      <c r="R25" s="246">
        <v>0</v>
      </c>
      <c r="S25" s="246"/>
      <c r="T25" s="246"/>
      <c r="U25" s="151"/>
      <c r="V25" s="454" t="s">
        <v>67</v>
      </c>
      <c r="W25" s="455"/>
      <c r="X25" s="294"/>
    </row>
    <row r="26" spans="1:24">
      <c r="A26" s="249">
        <v>16</v>
      </c>
      <c r="B26" s="164" t="s">
        <v>148</v>
      </c>
      <c r="C26" s="248">
        <v>2</v>
      </c>
      <c r="D26" s="246">
        <v>72</v>
      </c>
      <c r="E26" s="246">
        <v>6</v>
      </c>
      <c r="F26" s="167">
        <v>8</v>
      </c>
      <c r="G26" s="246">
        <v>4</v>
      </c>
      <c r="H26" s="246">
        <v>4</v>
      </c>
      <c r="I26" s="247">
        <v>58</v>
      </c>
      <c r="J26" s="169">
        <v>72</v>
      </c>
      <c r="K26" s="170">
        <v>6</v>
      </c>
      <c r="L26" s="246">
        <v>8</v>
      </c>
      <c r="M26" s="246">
        <v>4</v>
      </c>
      <c r="N26" s="246">
        <v>4</v>
      </c>
      <c r="O26" s="151">
        <v>98</v>
      </c>
      <c r="P26" s="171">
        <f t="shared" si="1"/>
        <v>0</v>
      </c>
      <c r="Q26" s="172"/>
      <c r="R26" s="246">
        <v>0</v>
      </c>
      <c r="S26" s="246"/>
      <c r="T26" s="246"/>
      <c r="U26" s="151"/>
      <c r="V26" s="626" t="s">
        <v>101</v>
      </c>
      <c r="W26" s="627"/>
      <c r="X26" s="294"/>
    </row>
    <row r="27" spans="1:24">
      <c r="A27" s="542" t="s">
        <v>161</v>
      </c>
      <c r="B27" s="543"/>
      <c r="C27" s="158">
        <f>C28+C29</f>
        <v>6</v>
      </c>
      <c r="D27" s="159">
        <f t="shared" ref="D27:U27" si="3">D28+D29</f>
        <v>216</v>
      </c>
      <c r="E27" s="159">
        <f t="shared" si="3"/>
        <v>0</v>
      </c>
      <c r="F27" s="159">
        <f t="shared" si="3"/>
        <v>216</v>
      </c>
      <c r="G27" s="159">
        <f t="shared" si="3"/>
        <v>0</v>
      </c>
      <c r="H27" s="159">
        <f t="shared" si="3"/>
        <v>216</v>
      </c>
      <c r="I27" s="160">
        <f t="shared" si="3"/>
        <v>0</v>
      </c>
      <c r="J27" s="174">
        <f t="shared" si="2"/>
        <v>108</v>
      </c>
      <c r="K27" s="159">
        <f t="shared" si="3"/>
        <v>0</v>
      </c>
      <c r="L27" s="159">
        <f t="shared" si="3"/>
        <v>108</v>
      </c>
      <c r="M27" s="159">
        <f t="shared" si="3"/>
        <v>0</v>
      </c>
      <c r="N27" s="159">
        <f t="shared" si="3"/>
        <v>108</v>
      </c>
      <c r="O27" s="162">
        <f t="shared" si="3"/>
        <v>0</v>
      </c>
      <c r="P27" s="158">
        <f t="shared" si="1"/>
        <v>108</v>
      </c>
      <c r="Q27" s="159">
        <f t="shared" si="3"/>
        <v>0</v>
      </c>
      <c r="R27" s="159">
        <f t="shared" si="3"/>
        <v>108</v>
      </c>
      <c r="S27" s="159">
        <f t="shared" si="3"/>
        <v>0</v>
      </c>
      <c r="T27" s="159">
        <f t="shared" si="3"/>
        <v>108</v>
      </c>
      <c r="U27" s="162">
        <f t="shared" si="3"/>
        <v>0</v>
      </c>
      <c r="V27" s="626" t="s">
        <v>331</v>
      </c>
      <c r="W27" s="627"/>
      <c r="X27" s="294"/>
    </row>
    <row r="28" spans="1:24">
      <c r="A28" s="249">
        <v>17</v>
      </c>
      <c r="B28" s="175" t="s">
        <v>280</v>
      </c>
      <c r="C28" s="248">
        <v>2</v>
      </c>
      <c r="D28" s="246">
        <v>72</v>
      </c>
      <c r="E28" s="246"/>
      <c r="F28" s="167">
        <v>72</v>
      </c>
      <c r="G28" s="246"/>
      <c r="H28" s="246">
        <v>72</v>
      </c>
      <c r="I28" s="247"/>
      <c r="J28" s="169">
        <f t="shared" si="2"/>
        <v>72</v>
      </c>
      <c r="K28" s="170"/>
      <c r="L28" s="246">
        <v>72</v>
      </c>
      <c r="M28" s="246"/>
      <c r="N28" s="246">
        <v>72</v>
      </c>
      <c r="O28" s="151"/>
      <c r="P28" s="171">
        <f t="shared" si="1"/>
        <v>0</v>
      </c>
      <c r="Q28" s="172"/>
      <c r="R28" s="246"/>
      <c r="S28" s="246"/>
      <c r="T28" s="246"/>
      <c r="U28" s="151"/>
      <c r="V28" s="626" t="s">
        <v>368</v>
      </c>
      <c r="W28" s="627"/>
      <c r="X28" s="294"/>
    </row>
    <row r="29" spans="1:24">
      <c r="A29" s="249">
        <v>18</v>
      </c>
      <c r="B29" s="175" t="s">
        <v>281</v>
      </c>
      <c r="C29" s="248">
        <v>4</v>
      </c>
      <c r="D29" s="246">
        <v>144</v>
      </c>
      <c r="E29" s="246"/>
      <c r="F29" s="167">
        <v>144</v>
      </c>
      <c r="G29" s="246"/>
      <c r="H29" s="246">
        <v>144</v>
      </c>
      <c r="I29" s="247"/>
      <c r="J29" s="169">
        <f t="shared" si="2"/>
        <v>36</v>
      </c>
      <c r="K29" s="170"/>
      <c r="L29" s="246">
        <v>36</v>
      </c>
      <c r="M29" s="246"/>
      <c r="N29" s="246">
        <v>36</v>
      </c>
      <c r="O29" s="151"/>
      <c r="P29" s="171">
        <f t="shared" si="1"/>
        <v>108</v>
      </c>
      <c r="Q29" s="172"/>
      <c r="R29" s="246">
        <v>108</v>
      </c>
      <c r="S29" s="246"/>
      <c r="T29" s="246">
        <v>108</v>
      </c>
      <c r="U29" s="151"/>
      <c r="V29" s="626" t="s">
        <v>90</v>
      </c>
      <c r="W29" s="627"/>
      <c r="X29" s="294"/>
    </row>
    <row r="30" spans="1:24">
      <c r="A30" s="544" t="s">
        <v>256</v>
      </c>
      <c r="B30" s="545"/>
      <c r="C30" s="176"/>
      <c r="D30" s="177"/>
      <c r="E30" s="177"/>
      <c r="F30" s="178"/>
      <c r="G30" s="177"/>
      <c r="H30" s="177">
        <v>40</v>
      </c>
      <c r="I30" s="179"/>
      <c r="J30" s="180">
        <f t="shared" si="2"/>
        <v>0</v>
      </c>
      <c r="K30" s="181"/>
      <c r="L30" s="177"/>
      <c r="M30" s="177"/>
      <c r="N30" s="177"/>
      <c r="O30" s="182"/>
      <c r="P30" s="183">
        <f t="shared" si="1"/>
        <v>0</v>
      </c>
      <c r="Q30" s="184"/>
      <c r="R30" s="177"/>
      <c r="S30" s="177"/>
      <c r="T30" s="177"/>
      <c r="U30" s="182"/>
      <c r="V30" s="626"/>
      <c r="W30" s="627"/>
      <c r="X30" s="294"/>
    </row>
    <row r="31" spans="1:24" ht="30" customHeight="1">
      <c r="A31" s="249">
        <v>19</v>
      </c>
      <c r="B31" s="185" t="s">
        <v>77</v>
      </c>
      <c r="C31" s="186"/>
      <c r="D31" s="187"/>
      <c r="E31" s="187"/>
      <c r="F31" s="167"/>
      <c r="G31" s="246"/>
      <c r="H31" s="246">
        <f>N31+T31</f>
        <v>40</v>
      </c>
      <c r="I31" s="247"/>
      <c r="J31" s="169">
        <f t="shared" si="2"/>
        <v>0</v>
      </c>
      <c r="K31" s="170"/>
      <c r="L31" s="246"/>
      <c r="M31" s="246"/>
      <c r="N31" s="246">
        <v>40</v>
      </c>
      <c r="O31" s="151"/>
      <c r="P31" s="171">
        <f t="shared" si="1"/>
        <v>0</v>
      </c>
      <c r="Q31" s="172"/>
      <c r="R31" s="246"/>
      <c r="S31" s="246"/>
      <c r="T31" s="246"/>
      <c r="U31" s="151"/>
    </row>
    <row r="32" spans="1:24">
      <c r="A32" s="546" t="s">
        <v>176</v>
      </c>
      <c r="B32" s="547"/>
      <c r="C32" s="158">
        <v>6</v>
      </c>
      <c r="D32" s="159">
        <v>216</v>
      </c>
      <c r="E32" s="159"/>
      <c r="F32" s="188">
        <v>216</v>
      </c>
      <c r="G32" s="159"/>
      <c r="H32" s="159"/>
      <c r="I32" s="160"/>
      <c r="J32" s="174">
        <f t="shared" si="2"/>
        <v>0</v>
      </c>
      <c r="K32" s="188"/>
      <c r="L32" s="159"/>
      <c r="M32" s="159"/>
      <c r="N32" s="159"/>
      <c r="O32" s="162"/>
      <c r="P32" s="158">
        <f t="shared" si="1"/>
        <v>216</v>
      </c>
      <c r="Q32" s="159"/>
      <c r="R32" s="159">
        <v>216</v>
      </c>
      <c r="S32" s="159"/>
      <c r="T32" s="159"/>
      <c r="U32" s="162"/>
    </row>
    <row r="33" spans="1:21" ht="31.5" customHeight="1">
      <c r="A33" s="249"/>
      <c r="B33" s="175" t="s">
        <v>177</v>
      </c>
      <c r="C33" s="248">
        <v>2</v>
      </c>
      <c r="D33" s="246">
        <v>72</v>
      </c>
      <c r="E33" s="246"/>
      <c r="F33" s="167">
        <v>72</v>
      </c>
      <c r="G33" s="246"/>
      <c r="H33" s="246"/>
      <c r="I33" s="247"/>
      <c r="J33" s="169">
        <f t="shared" si="2"/>
        <v>0</v>
      </c>
      <c r="K33" s="170"/>
      <c r="L33" s="246"/>
      <c r="M33" s="246"/>
      <c r="N33" s="246"/>
      <c r="O33" s="151"/>
      <c r="P33" s="171">
        <f t="shared" si="1"/>
        <v>72</v>
      </c>
      <c r="Q33" s="172"/>
      <c r="R33" s="246">
        <v>72</v>
      </c>
      <c r="S33" s="246"/>
      <c r="T33" s="246"/>
      <c r="U33" s="151"/>
    </row>
    <row r="34" spans="1:21">
      <c r="A34" s="249"/>
      <c r="B34" s="175" t="s">
        <v>282</v>
      </c>
      <c r="C34" s="248">
        <v>4</v>
      </c>
      <c r="D34" s="246">
        <v>144</v>
      </c>
      <c r="E34" s="246"/>
      <c r="F34" s="167">
        <v>144</v>
      </c>
      <c r="G34" s="246"/>
      <c r="H34" s="246"/>
      <c r="I34" s="247"/>
      <c r="J34" s="169">
        <f t="shared" si="2"/>
        <v>0</v>
      </c>
      <c r="K34" s="170"/>
      <c r="L34" s="246"/>
      <c r="M34" s="246"/>
      <c r="N34" s="246"/>
      <c r="O34" s="151"/>
      <c r="P34" s="171">
        <f t="shared" si="1"/>
        <v>144</v>
      </c>
      <c r="Q34" s="172"/>
      <c r="R34" s="246">
        <v>144</v>
      </c>
      <c r="S34" s="246"/>
      <c r="T34" s="246"/>
      <c r="U34" s="151"/>
    </row>
    <row r="35" spans="1:21" ht="15.75" thickBot="1">
      <c r="A35" s="548" t="s">
        <v>179</v>
      </c>
      <c r="B35" s="549"/>
      <c r="C35" s="189">
        <f>C32+C27+C10</f>
        <v>60</v>
      </c>
      <c r="D35" s="190">
        <f t="shared" ref="D35" si="4">D32+D27+D10</f>
        <v>2160</v>
      </c>
      <c r="E35" s="190">
        <v>118</v>
      </c>
      <c r="F35" s="190">
        <v>606</v>
      </c>
      <c r="G35" s="190">
        <v>94</v>
      </c>
      <c r="H35" s="190">
        <v>296</v>
      </c>
      <c r="I35" s="191">
        <v>1436</v>
      </c>
      <c r="J35" s="192">
        <v>1082</v>
      </c>
      <c r="K35" s="190">
        <v>49</v>
      </c>
      <c r="L35" s="190">
        <v>210</v>
      </c>
      <c r="M35" s="190">
        <v>54</v>
      </c>
      <c r="N35" s="190">
        <v>156</v>
      </c>
      <c r="O35" s="193">
        <v>823</v>
      </c>
      <c r="P35" s="189">
        <v>1078</v>
      </c>
      <c r="Q35" s="190">
        <v>69</v>
      </c>
      <c r="R35" s="190">
        <v>396</v>
      </c>
      <c r="S35" s="190">
        <v>42</v>
      </c>
      <c r="T35" s="190">
        <v>138</v>
      </c>
      <c r="U35" s="193">
        <v>613</v>
      </c>
    </row>
  </sheetData>
  <mergeCells count="58">
    <mergeCell ref="A32:B32"/>
    <mergeCell ref="A35:B35"/>
    <mergeCell ref="V18:W18"/>
    <mergeCell ref="V25:W25"/>
    <mergeCell ref="V24:W24"/>
    <mergeCell ref="V26:W26"/>
    <mergeCell ref="V23:W23"/>
    <mergeCell ref="J5:O5"/>
    <mergeCell ref="P5:U5"/>
    <mergeCell ref="U6:U9"/>
    <mergeCell ref="C6:D6"/>
    <mergeCell ref="A30:B30"/>
    <mergeCell ref="A10:B10"/>
    <mergeCell ref="A27:B27"/>
    <mergeCell ref="D7:D9"/>
    <mergeCell ref="F7:F9"/>
    <mergeCell ref="G7:G9"/>
    <mergeCell ref="A5:A9"/>
    <mergeCell ref="B5:B9"/>
    <mergeCell ref="C5:I5"/>
    <mergeCell ref="S7:S9"/>
    <mergeCell ref="L6:N6"/>
    <mergeCell ref="O6:O9"/>
    <mergeCell ref="A1:U1"/>
    <mergeCell ref="A2:E2"/>
    <mergeCell ref="K2:S2"/>
    <mergeCell ref="A3:U3"/>
    <mergeCell ref="B4:U4"/>
    <mergeCell ref="P6:P9"/>
    <mergeCell ref="Q6:Q9"/>
    <mergeCell ref="R6:T6"/>
    <mergeCell ref="L7:L9"/>
    <mergeCell ref="T7:T9"/>
    <mergeCell ref="M7:M9"/>
    <mergeCell ref="N7:N9"/>
    <mergeCell ref="R7:R9"/>
    <mergeCell ref="E6:E9"/>
    <mergeCell ref="F6:H6"/>
    <mergeCell ref="I6:I9"/>
    <mergeCell ref="J6:J9"/>
    <mergeCell ref="K6:K9"/>
    <mergeCell ref="H7:H9"/>
    <mergeCell ref="C7:C9"/>
    <mergeCell ref="V29:W29"/>
    <mergeCell ref="V27:W27"/>
    <mergeCell ref="V30:W30"/>
    <mergeCell ref="V11:W11"/>
    <mergeCell ref="V12:W12"/>
    <mergeCell ref="V15:W15"/>
    <mergeCell ref="V14:W14"/>
    <mergeCell ref="V16:W16"/>
    <mergeCell ref="V13:W13"/>
    <mergeCell ref="V20:W20"/>
    <mergeCell ref="V28:W28"/>
    <mergeCell ref="V17:W17"/>
    <mergeCell ref="V19:W19"/>
    <mergeCell ref="V21:W21"/>
    <mergeCell ref="V22:W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showRowColHeaders="0" workbookViewId="0">
      <selection activeCell="AN9" sqref="AN9"/>
    </sheetView>
  </sheetViews>
  <sheetFormatPr defaultColWidth="2.5703125" defaultRowHeight="15"/>
  <cols>
    <col min="1" max="1" width="4.42578125" customWidth="1"/>
    <col min="2" max="2" width="3" customWidth="1"/>
  </cols>
  <sheetData>
    <row r="1" spans="1:54" ht="62.25" customHeight="1">
      <c r="A1" s="395" t="s">
        <v>324</v>
      </c>
      <c r="B1" s="395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</row>
    <row r="2" spans="1:54" ht="105.75" customHeight="1">
      <c r="A2" s="399" t="s">
        <v>358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212"/>
      <c r="P2" s="393"/>
      <c r="Q2" s="393"/>
      <c r="R2" s="393"/>
      <c r="S2" s="393"/>
      <c r="T2" s="393"/>
      <c r="U2" s="393"/>
      <c r="V2" s="49"/>
      <c r="W2" s="212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212"/>
      <c r="AJ2" s="49"/>
      <c r="AK2" s="49"/>
      <c r="AL2" s="49"/>
      <c r="AM2" s="49"/>
      <c r="AN2" s="397" t="s">
        <v>357</v>
      </c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</row>
    <row r="3" spans="1:54" ht="50.25" customHeight="1">
      <c r="A3" s="399" t="s">
        <v>369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</row>
    <row r="4" spans="1:54" ht="15.75">
      <c r="A4" s="50"/>
      <c r="B4" s="215"/>
      <c r="C4" s="50"/>
      <c r="D4" s="50"/>
      <c r="E4" s="50"/>
      <c r="F4" s="50"/>
      <c r="G4" s="50"/>
      <c r="H4" s="50"/>
      <c r="I4" s="215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407" t="s">
        <v>1</v>
      </c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</row>
    <row r="5" spans="1:54" ht="15.75">
      <c r="A5" s="50"/>
      <c r="B5" s="215"/>
      <c r="C5" s="50"/>
      <c r="D5" s="50"/>
      <c r="E5" s="50"/>
      <c r="F5" s="50"/>
      <c r="G5" s="50"/>
      <c r="H5" s="50"/>
      <c r="I5" s="215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408" t="s">
        <v>387</v>
      </c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</row>
    <row r="6" spans="1:54" ht="16.5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409" t="s">
        <v>3</v>
      </c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</row>
    <row r="7" spans="1:54" ht="15" customHeight="1">
      <c r="A7" s="53" t="s">
        <v>189</v>
      </c>
      <c r="B7" s="400" t="s">
        <v>319</v>
      </c>
      <c r="C7" s="394" t="s">
        <v>190</v>
      </c>
      <c r="D7" s="394"/>
      <c r="E7" s="394"/>
      <c r="F7" s="411" t="s">
        <v>385</v>
      </c>
      <c r="G7" s="394" t="s">
        <v>191</v>
      </c>
      <c r="H7" s="394"/>
      <c r="I7" s="394"/>
      <c r="J7" s="394"/>
      <c r="K7" s="411" t="s">
        <v>309</v>
      </c>
      <c r="L7" s="394" t="s">
        <v>192</v>
      </c>
      <c r="M7" s="394"/>
      <c r="N7" s="394"/>
      <c r="O7" s="414" t="s">
        <v>376</v>
      </c>
      <c r="P7" s="394" t="s">
        <v>193</v>
      </c>
      <c r="Q7" s="394"/>
      <c r="R7" s="394"/>
      <c r="S7" s="411" t="s">
        <v>378</v>
      </c>
      <c r="T7" s="416" t="s">
        <v>194</v>
      </c>
      <c r="U7" s="417"/>
      <c r="V7" s="417"/>
      <c r="W7" s="418"/>
      <c r="X7" s="411" t="s">
        <v>292</v>
      </c>
      <c r="Y7" s="394" t="s">
        <v>195</v>
      </c>
      <c r="Z7" s="394"/>
      <c r="AA7" s="394"/>
      <c r="AB7" s="411" t="s">
        <v>382</v>
      </c>
      <c r="AC7" s="394" t="s">
        <v>196</v>
      </c>
      <c r="AD7" s="394"/>
      <c r="AE7" s="394"/>
      <c r="AF7" s="411" t="s">
        <v>382</v>
      </c>
      <c r="AG7" s="394" t="s">
        <v>197</v>
      </c>
      <c r="AH7" s="394"/>
      <c r="AI7" s="394"/>
      <c r="AJ7" s="394"/>
      <c r="AK7" s="394" t="s">
        <v>198</v>
      </c>
      <c r="AL7" s="394"/>
      <c r="AM7" s="394"/>
      <c r="AN7" s="394"/>
      <c r="AO7" s="414" t="s">
        <v>319</v>
      </c>
      <c r="AP7" s="416" t="s">
        <v>199</v>
      </c>
      <c r="AQ7" s="417"/>
      <c r="AR7" s="417"/>
      <c r="AS7" s="411" t="s">
        <v>385</v>
      </c>
      <c r="AT7" s="218" t="s">
        <v>200</v>
      </c>
      <c r="AU7" s="219"/>
      <c r="AV7" s="220"/>
      <c r="AW7" s="213"/>
      <c r="AX7" s="411" t="s">
        <v>309</v>
      </c>
      <c r="AY7" s="394" t="s">
        <v>201</v>
      </c>
      <c r="AZ7" s="394"/>
      <c r="BA7" s="394"/>
      <c r="BB7" s="413"/>
    </row>
    <row r="8" spans="1:54" ht="19.5">
      <c r="A8" s="54" t="s">
        <v>202</v>
      </c>
      <c r="B8" s="401"/>
      <c r="C8" s="300" t="s">
        <v>370</v>
      </c>
      <c r="D8" s="300" t="s">
        <v>371</v>
      </c>
      <c r="E8" s="301" t="s">
        <v>372</v>
      </c>
      <c r="F8" s="412"/>
      <c r="G8" s="300" t="s">
        <v>307</v>
      </c>
      <c r="H8" s="300" t="s">
        <v>373</v>
      </c>
      <c r="I8" s="300" t="s">
        <v>374</v>
      </c>
      <c r="J8" s="300" t="s">
        <v>308</v>
      </c>
      <c r="K8" s="412"/>
      <c r="L8" s="300" t="s">
        <v>310</v>
      </c>
      <c r="M8" s="301" t="s">
        <v>312</v>
      </c>
      <c r="N8" s="301" t="s">
        <v>375</v>
      </c>
      <c r="O8" s="415"/>
      <c r="P8" s="300" t="s">
        <v>370</v>
      </c>
      <c r="Q8" s="300" t="s">
        <v>371</v>
      </c>
      <c r="R8" s="300" t="s">
        <v>377</v>
      </c>
      <c r="S8" s="412"/>
      <c r="T8" s="300" t="s">
        <v>314</v>
      </c>
      <c r="U8" s="300" t="s">
        <v>315</v>
      </c>
      <c r="V8" s="300" t="s">
        <v>379</v>
      </c>
      <c r="W8" s="300" t="s">
        <v>380</v>
      </c>
      <c r="X8" s="412"/>
      <c r="Y8" s="300" t="s">
        <v>293</v>
      </c>
      <c r="Z8" s="303" t="s">
        <v>294</v>
      </c>
      <c r="AA8" s="301" t="s">
        <v>381</v>
      </c>
      <c r="AB8" s="412"/>
      <c r="AC8" s="300" t="s">
        <v>293</v>
      </c>
      <c r="AD8" s="303" t="s">
        <v>294</v>
      </c>
      <c r="AE8" s="301" t="s">
        <v>381</v>
      </c>
      <c r="AF8" s="412"/>
      <c r="AG8" s="300" t="s">
        <v>307</v>
      </c>
      <c r="AH8" s="300" t="s">
        <v>373</v>
      </c>
      <c r="AI8" s="300" t="s">
        <v>374</v>
      </c>
      <c r="AJ8" s="301" t="s">
        <v>308</v>
      </c>
      <c r="AK8" s="300" t="s">
        <v>383</v>
      </c>
      <c r="AL8" s="300" t="s">
        <v>302</v>
      </c>
      <c r="AM8" s="307" t="s">
        <v>303</v>
      </c>
      <c r="AN8" s="301" t="s">
        <v>384</v>
      </c>
      <c r="AO8" s="415"/>
      <c r="AP8" s="300" t="s">
        <v>370</v>
      </c>
      <c r="AQ8" s="300" t="s">
        <v>371</v>
      </c>
      <c r="AR8" s="301" t="s">
        <v>377</v>
      </c>
      <c r="AS8" s="412"/>
      <c r="AT8" s="303" t="s">
        <v>307</v>
      </c>
      <c r="AU8" s="300" t="s">
        <v>373</v>
      </c>
      <c r="AV8" s="300" t="s">
        <v>374</v>
      </c>
      <c r="AW8" s="300" t="s">
        <v>308</v>
      </c>
      <c r="AX8" s="412"/>
      <c r="AY8" s="300" t="s">
        <v>310</v>
      </c>
      <c r="AZ8" s="301" t="s">
        <v>312</v>
      </c>
      <c r="BA8" s="301" t="s">
        <v>375</v>
      </c>
      <c r="BB8" s="221" t="s">
        <v>313</v>
      </c>
    </row>
    <row r="9" spans="1:54" ht="20.25">
      <c r="A9" s="55" t="s">
        <v>210</v>
      </c>
      <c r="B9" s="222">
        <v>1</v>
      </c>
      <c r="C9" s="223">
        <v>2</v>
      </c>
      <c r="D9" s="223">
        <v>3</v>
      </c>
      <c r="E9" s="223">
        <v>4</v>
      </c>
      <c r="F9" s="223">
        <v>5</v>
      </c>
      <c r="G9" s="223">
        <v>6</v>
      </c>
      <c r="H9" s="223">
        <v>7</v>
      </c>
      <c r="I9" s="223">
        <v>8</v>
      </c>
      <c r="J9" s="223">
        <v>9</v>
      </c>
      <c r="K9" s="223">
        <v>10</v>
      </c>
      <c r="L9" s="223">
        <v>11</v>
      </c>
      <c r="M9" s="223">
        <v>12</v>
      </c>
      <c r="N9" s="223">
        <v>13</v>
      </c>
      <c r="O9" s="223">
        <v>14</v>
      </c>
      <c r="P9" s="223">
        <v>15</v>
      </c>
      <c r="Q9" s="223">
        <v>16</v>
      </c>
      <c r="R9" s="223">
        <v>17</v>
      </c>
      <c r="S9" s="223">
        <v>18</v>
      </c>
      <c r="T9" s="223">
        <v>19</v>
      </c>
      <c r="U9" s="223">
        <v>20</v>
      </c>
      <c r="V9" s="223">
        <v>21</v>
      </c>
      <c r="W9" s="223">
        <v>22</v>
      </c>
      <c r="X9" s="223">
        <v>23</v>
      </c>
      <c r="Y9" s="223">
        <v>24</v>
      </c>
      <c r="Z9" s="223">
        <v>25</v>
      </c>
      <c r="AA9" s="223">
        <v>26</v>
      </c>
      <c r="AB9" s="223">
        <v>27</v>
      </c>
      <c r="AC9" s="223">
        <v>28</v>
      </c>
      <c r="AD9" s="223">
        <v>29</v>
      </c>
      <c r="AE9" s="223">
        <v>30</v>
      </c>
      <c r="AF9" s="223">
        <v>31</v>
      </c>
      <c r="AG9" s="223">
        <v>32</v>
      </c>
      <c r="AH9" s="223">
        <v>33</v>
      </c>
      <c r="AI9" s="223">
        <v>34</v>
      </c>
      <c r="AJ9" s="223">
        <v>35</v>
      </c>
      <c r="AK9" s="223">
        <v>36</v>
      </c>
      <c r="AL9" s="223">
        <v>37</v>
      </c>
      <c r="AM9" s="223">
        <v>38</v>
      </c>
      <c r="AN9" s="223">
        <v>39</v>
      </c>
      <c r="AO9" s="223">
        <v>40</v>
      </c>
      <c r="AP9" s="223">
        <v>41</v>
      </c>
      <c r="AQ9" s="223">
        <v>42</v>
      </c>
      <c r="AR9" s="223">
        <v>43</v>
      </c>
      <c r="AS9" s="223">
        <v>44</v>
      </c>
      <c r="AT9" s="223">
        <v>45</v>
      </c>
      <c r="AU9" s="223">
        <v>46</v>
      </c>
      <c r="AV9" s="223">
        <v>47</v>
      </c>
      <c r="AW9" s="223">
        <v>48</v>
      </c>
      <c r="AX9" s="223">
        <v>49</v>
      </c>
      <c r="AY9" s="223">
        <v>50</v>
      </c>
      <c r="AZ9" s="223">
        <v>51</v>
      </c>
      <c r="BA9" s="223">
        <v>52</v>
      </c>
      <c r="BB9" s="224">
        <v>53</v>
      </c>
    </row>
    <row r="10" spans="1:54" ht="15" customHeight="1">
      <c r="A10" s="450" t="s">
        <v>211</v>
      </c>
      <c r="B10" s="372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68"/>
      <c r="T10" s="235" t="s">
        <v>212</v>
      </c>
      <c r="U10" s="404" t="s">
        <v>213</v>
      </c>
      <c r="V10" s="404" t="s">
        <v>213</v>
      </c>
      <c r="W10" s="388"/>
      <c r="X10" s="364"/>
      <c r="Y10" s="356"/>
      <c r="Z10" s="356"/>
      <c r="AA10" s="437" t="s">
        <v>214</v>
      </c>
      <c r="AB10" s="452"/>
      <c r="AC10" s="368"/>
      <c r="AD10" s="368"/>
      <c r="AE10" s="388"/>
      <c r="AF10" s="364"/>
      <c r="AG10" s="352" t="s">
        <v>214</v>
      </c>
      <c r="AH10" s="432" t="s">
        <v>214</v>
      </c>
      <c r="AI10" s="350"/>
      <c r="AJ10" s="447"/>
      <c r="AK10" s="388"/>
      <c r="AL10" s="368"/>
      <c r="AM10" s="368"/>
      <c r="AN10" s="368"/>
      <c r="AO10" s="368"/>
      <c r="AP10" s="439"/>
      <c r="AQ10" s="57"/>
      <c r="AR10" s="426" t="s">
        <v>212</v>
      </c>
      <c r="AS10" s="404" t="s">
        <v>215</v>
      </c>
      <c r="AT10" s="404" t="s">
        <v>213</v>
      </c>
      <c r="AU10" s="404" t="s">
        <v>213</v>
      </c>
      <c r="AV10" s="404" t="s">
        <v>213</v>
      </c>
      <c r="AW10" s="404" t="s">
        <v>213</v>
      </c>
      <c r="AX10" s="404" t="s">
        <v>213</v>
      </c>
      <c r="AY10" s="404" t="s">
        <v>213</v>
      </c>
      <c r="AZ10" s="404" t="s">
        <v>213</v>
      </c>
      <c r="BA10" s="404" t="s">
        <v>213</v>
      </c>
      <c r="BB10" s="442" t="s">
        <v>213</v>
      </c>
    </row>
    <row r="11" spans="1:54">
      <c r="A11" s="451"/>
      <c r="B11" s="373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434"/>
      <c r="T11" s="305" t="s">
        <v>213</v>
      </c>
      <c r="U11" s="405"/>
      <c r="V11" s="405"/>
      <c r="W11" s="390"/>
      <c r="X11" s="365"/>
      <c r="Y11" s="357"/>
      <c r="Z11" s="357"/>
      <c r="AA11" s="438"/>
      <c r="AB11" s="453"/>
      <c r="AC11" s="434"/>
      <c r="AD11" s="434"/>
      <c r="AE11" s="390"/>
      <c r="AF11" s="365"/>
      <c r="AG11" s="353"/>
      <c r="AH11" s="433"/>
      <c r="AI11" s="351"/>
      <c r="AJ11" s="448"/>
      <c r="AK11" s="390"/>
      <c r="AL11" s="434"/>
      <c r="AM11" s="434"/>
      <c r="AN11" s="434"/>
      <c r="AO11" s="434"/>
      <c r="AP11" s="440"/>
      <c r="AQ11" s="58" t="s">
        <v>212</v>
      </c>
      <c r="AR11" s="441"/>
      <c r="AS11" s="405"/>
      <c r="AT11" s="405"/>
      <c r="AU11" s="405"/>
      <c r="AV11" s="405"/>
      <c r="AW11" s="405"/>
      <c r="AX11" s="405"/>
      <c r="AY11" s="405"/>
      <c r="AZ11" s="405"/>
      <c r="BA11" s="405"/>
      <c r="BB11" s="443"/>
    </row>
    <row r="12" spans="1:54" ht="14.25" customHeight="1">
      <c r="A12" s="419" t="s">
        <v>216</v>
      </c>
      <c r="B12" s="372"/>
      <c r="C12" s="370"/>
      <c r="D12" s="371"/>
      <c r="E12" s="371"/>
      <c r="F12" s="371"/>
      <c r="G12" s="371"/>
      <c r="H12" s="371"/>
      <c r="I12" s="356"/>
      <c r="J12" s="371"/>
      <c r="K12" s="371"/>
      <c r="L12" s="371"/>
      <c r="M12" s="371"/>
      <c r="N12" s="371"/>
      <c r="O12" s="356"/>
      <c r="P12" s="371"/>
      <c r="Q12" s="371"/>
      <c r="R12" s="371"/>
      <c r="S12" s="368"/>
      <c r="T12" s="235" t="s">
        <v>212</v>
      </c>
      <c r="U12" s="358" t="s">
        <v>213</v>
      </c>
      <c r="V12" s="404" t="s">
        <v>213</v>
      </c>
      <c r="W12" s="388"/>
      <c r="X12" s="370"/>
      <c r="Y12" s="371"/>
      <c r="Z12" s="371"/>
      <c r="AA12" s="444" t="s">
        <v>214</v>
      </c>
      <c r="AB12" s="446"/>
      <c r="AC12" s="363"/>
      <c r="AD12" s="363"/>
      <c r="AE12" s="431"/>
      <c r="AF12" s="364"/>
      <c r="AG12" s="352" t="s">
        <v>214</v>
      </c>
      <c r="AH12" s="432" t="s">
        <v>214</v>
      </c>
      <c r="AI12" s="350"/>
      <c r="AJ12" s="431"/>
      <c r="AK12" s="431"/>
      <c r="AL12" s="363"/>
      <c r="AM12" s="363"/>
      <c r="AN12" s="421"/>
      <c r="AO12" s="435"/>
      <c r="AP12" s="363"/>
      <c r="AQ12" s="45"/>
      <c r="AR12" s="422" t="s">
        <v>212</v>
      </c>
      <c r="AS12" s="358" t="s">
        <v>215</v>
      </c>
      <c r="AT12" s="358" t="s">
        <v>213</v>
      </c>
      <c r="AU12" s="358" t="s">
        <v>213</v>
      </c>
      <c r="AV12" s="358" t="s">
        <v>213</v>
      </c>
      <c r="AW12" s="404" t="s">
        <v>213</v>
      </c>
      <c r="AX12" s="358" t="s">
        <v>213</v>
      </c>
      <c r="AY12" s="358" t="s">
        <v>213</v>
      </c>
      <c r="AZ12" s="358" t="s">
        <v>213</v>
      </c>
      <c r="BA12" s="358" t="s">
        <v>213</v>
      </c>
      <c r="BB12" s="402" t="s">
        <v>213</v>
      </c>
    </row>
    <row r="13" spans="1:54">
      <c r="A13" s="419"/>
      <c r="B13" s="373"/>
      <c r="C13" s="370"/>
      <c r="D13" s="371"/>
      <c r="E13" s="371"/>
      <c r="F13" s="371"/>
      <c r="G13" s="371"/>
      <c r="H13" s="371"/>
      <c r="I13" s="357"/>
      <c r="J13" s="371"/>
      <c r="K13" s="371"/>
      <c r="L13" s="371"/>
      <c r="M13" s="371"/>
      <c r="N13" s="371"/>
      <c r="O13" s="357"/>
      <c r="P13" s="371"/>
      <c r="Q13" s="371"/>
      <c r="R13" s="371"/>
      <c r="S13" s="434"/>
      <c r="T13" s="227" t="s">
        <v>213</v>
      </c>
      <c r="U13" s="358"/>
      <c r="V13" s="405"/>
      <c r="W13" s="390"/>
      <c r="X13" s="370"/>
      <c r="Y13" s="371"/>
      <c r="Z13" s="371"/>
      <c r="AA13" s="445"/>
      <c r="AB13" s="446"/>
      <c r="AC13" s="363"/>
      <c r="AD13" s="363"/>
      <c r="AE13" s="431"/>
      <c r="AF13" s="365"/>
      <c r="AG13" s="353"/>
      <c r="AH13" s="433"/>
      <c r="AI13" s="351"/>
      <c r="AJ13" s="431"/>
      <c r="AK13" s="431"/>
      <c r="AL13" s="363"/>
      <c r="AM13" s="363"/>
      <c r="AN13" s="421"/>
      <c r="AO13" s="436"/>
      <c r="AP13" s="363"/>
      <c r="AQ13" s="58" t="s">
        <v>212</v>
      </c>
      <c r="AR13" s="422"/>
      <c r="AS13" s="358"/>
      <c r="AT13" s="358"/>
      <c r="AU13" s="358"/>
      <c r="AV13" s="358"/>
      <c r="AW13" s="405"/>
      <c r="AX13" s="358"/>
      <c r="AY13" s="358"/>
      <c r="AZ13" s="358"/>
      <c r="BA13" s="358"/>
      <c r="BB13" s="402"/>
    </row>
    <row r="14" spans="1:54">
      <c r="A14" s="419" t="s">
        <v>217</v>
      </c>
      <c r="B14" s="372"/>
      <c r="C14" s="371"/>
      <c r="D14" s="371"/>
      <c r="E14" s="371"/>
      <c r="F14" s="371"/>
      <c r="G14" s="371"/>
      <c r="H14" s="371"/>
      <c r="I14" s="356"/>
      <c r="J14" s="371"/>
      <c r="K14" s="370"/>
      <c r="L14" s="371"/>
      <c r="M14" s="371"/>
      <c r="N14" s="371"/>
      <c r="O14" s="356"/>
      <c r="P14" s="371"/>
      <c r="Q14" s="371"/>
      <c r="R14" s="371"/>
      <c r="S14" s="368"/>
      <c r="T14" s="56" t="s">
        <v>212</v>
      </c>
      <c r="U14" s="358" t="s">
        <v>213</v>
      </c>
      <c r="V14" s="404" t="s">
        <v>213</v>
      </c>
      <c r="W14" s="388"/>
      <c r="X14" s="370"/>
      <c r="Y14" s="371"/>
      <c r="Z14" s="371"/>
      <c r="AA14" s="364"/>
      <c r="AB14" s="366"/>
      <c r="AC14" s="363"/>
      <c r="AD14" s="363"/>
      <c r="AE14" s="367"/>
      <c r="AF14" s="364"/>
      <c r="AG14" s="423"/>
      <c r="AH14" s="360"/>
      <c r="AI14" s="352" t="s">
        <v>218</v>
      </c>
      <c r="AJ14" s="362" t="s">
        <v>218</v>
      </c>
      <c r="AK14" s="362" t="s">
        <v>218</v>
      </c>
      <c r="AL14" s="363"/>
      <c r="AM14" s="421"/>
      <c r="AN14" s="370"/>
      <c r="AO14" s="364"/>
      <c r="AP14" s="45"/>
      <c r="AQ14" s="422" t="s">
        <v>212</v>
      </c>
      <c r="AR14" s="422" t="s">
        <v>212</v>
      </c>
      <c r="AS14" s="358" t="s">
        <v>215</v>
      </c>
      <c r="AT14" s="358" t="s">
        <v>213</v>
      </c>
      <c r="AU14" s="358" t="s">
        <v>213</v>
      </c>
      <c r="AV14" s="358" t="s">
        <v>213</v>
      </c>
      <c r="AW14" s="404" t="s">
        <v>213</v>
      </c>
      <c r="AX14" s="358" t="s">
        <v>213</v>
      </c>
      <c r="AY14" s="358" t="s">
        <v>213</v>
      </c>
      <c r="AZ14" s="358" t="s">
        <v>213</v>
      </c>
      <c r="BA14" s="358" t="s">
        <v>213</v>
      </c>
      <c r="BB14" s="402" t="s">
        <v>213</v>
      </c>
    </row>
    <row r="15" spans="1:54">
      <c r="A15" s="419"/>
      <c r="B15" s="373"/>
      <c r="C15" s="371"/>
      <c r="D15" s="371"/>
      <c r="E15" s="371"/>
      <c r="F15" s="371"/>
      <c r="G15" s="371"/>
      <c r="H15" s="371"/>
      <c r="I15" s="357"/>
      <c r="J15" s="371"/>
      <c r="K15" s="370"/>
      <c r="L15" s="371"/>
      <c r="M15" s="371"/>
      <c r="N15" s="371"/>
      <c r="O15" s="357"/>
      <c r="P15" s="371"/>
      <c r="Q15" s="371"/>
      <c r="R15" s="371"/>
      <c r="S15" s="369"/>
      <c r="T15" s="226" t="s">
        <v>212</v>
      </c>
      <c r="U15" s="358"/>
      <c r="V15" s="405"/>
      <c r="W15" s="390"/>
      <c r="X15" s="370"/>
      <c r="Y15" s="371"/>
      <c r="Z15" s="371"/>
      <c r="AA15" s="365"/>
      <c r="AB15" s="366"/>
      <c r="AC15" s="363"/>
      <c r="AD15" s="363"/>
      <c r="AE15" s="367"/>
      <c r="AF15" s="365"/>
      <c r="AG15" s="424"/>
      <c r="AH15" s="361"/>
      <c r="AI15" s="353"/>
      <c r="AJ15" s="362"/>
      <c r="AK15" s="362"/>
      <c r="AL15" s="363"/>
      <c r="AM15" s="421"/>
      <c r="AN15" s="370"/>
      <c r="AO15" s="365"/>
      <c r="AP15" s="58" t="s">
        <v>212</v>
      </c>
      <c r="AQ15" s="422"/>
      <c r="AR15" s="422"/>
      <c r="AS15" s="358"/>
      <c r="AT15" s="358"/>
      <c r="AU15" s="358"/>
      <c r="AV15" s="358"/>
      <c r="AW15" s="405"/>
      <c r="AX15" s="358"/>
      <c r="AY15" s="358"/>
      <c r="AZ15" s="358"/>
      <c r="BA15" s="358"/>
      <c r="BB15" s="402"/>
    </row>
    <row r="16" spans="1:54">
      <c r="A16" s="419" t="s">
        <v>219</v>
      </c>
      <c r="B16" s="372"/>
      <c r="C16" s="371"/>
      <c r="D16" s="371"/>
      <c r="E16" s="371"/>
      <c r="F16" s="371"/>
      <c r="G16" s="371"/>
      <c r="H16" s="371"/>
      <c r="I16" s="356"/>
      <c r="J16" s="371"/>
      <c r="K16" s="371"/>
      <c r="L16" s="371"/>
      <c r="M16" s="371"/>
      <c r="N16" s="371"/>
      <c r="O16" s="356"/>
      <c r="P16" s="371"/>
      <c r="Q16" s="362" t="s">
        <v>220</v>
      </c>
      <c r="R16" s="386" t="s">
        <v>221</v>
      </c>
      <c r="S16" s="386" t="s">
        <v>221</v>
      </c>
      <c r="T16" s="226" t="s">
        <v>212</v>
      </c>
      <c r="U16" s="358" t="s">
        <v>213</v>
      </c>
      <c r="V16" s="404" t="s">
        <v>213</v>
      </c>
      <c r="W16" s="388"/>
      <c r="X16" s="370"/>
      <c r="Y16" s="371"/>
      <c r="Z16" s="371"/>
      <c r="AA16" s="364"/>
      <c r="AB16" s="366"/>
      <c r="AC16" s="363"/>
      <c r="AD16" s="363"/>
      <c r="AE16" s="367"/>
      <c r="AF16" s="364"/>
      <c r="AG16" s="423"/>
      <c r="AH16" s="360"/>
      <c r="AI16" s="354" t="s">
        <v>220</v>
      </c>
      <c r="AJ16" s="362" t="s">
        <v>220</v>
      </c>
      <c r="AK16" s="362" t="s">
        <v>220</v>
      </c>
      <c r="AL16" s="57"/>
      <c r="AM16" s="426" t="s">
        <v>212</v>
      </c>
      <c r="AN16" s="422" t="s">
        <v>212</v>
      </c>
      <c r="AO16" s="378" t="s">
        <v>222</v>
      </c>
      <c r="AP16" s="375" t="s">
        <v>222</v>
      </c>
      <c r="AQ16" s="375" t="s">
        <v>222</v>
      </c>
      <c r="AR16" s="375" t="s">
        <v>222</v>
      </c>
      <c r="AS16" s="358" t="s">
        <v>215</v>
      </c>
      <c r="AT16" s="358" t="s">
        <v>213</v>
      </c>
      <c r="AU16" s="358" t="s">
        <v>213</v>
      </c>
      <c r="AV16" s="358" t="s">
        <v>213</v>
      </c>
      <c r="AW16" s="404" t="s">
        <v>213</v>
      </c>
      <c r="AX16" s="358" t="s">
        <v>213</v>
      </c>
      <c r="AY16" s="358" t="s">
        <v>213</v>
      </c>
      <c r="AZ16" s="358" t="s">
        <v>213</v>
      </c>
      <c r="BA16" s="358" t="s">
        <v>213</v>
      </c>
      <c r="BB16" s="402" t="s">
        <v>213</v>
      </c>
    </row>
    <row r="17" spans="1:54" ht="15.75" thickBot="1">
      <c r="A17" s="420"/>
      <c r="B17" s="374"/>
      <c r="C17" s="381"/>
      <c r="D17" s="381"/>
      <c r="E17" s="381"/>
      <c r="F17" s="381"/>
      <c r="G17" s="381"/>
      <c r="H17" s="381"/>
      <c r="I17" s="377"/>
      <c r="J17" s="381"/>
      <c r="K17" s="381"/>
      <c r="L17" s="381"/>
      <c r="M17" s="381"/>
      <c r="N17" s="381"/>
      <c r="O17" s="377"/>
      <c r="P17" s="381"/>
      <c r="Q17" s="385"/>
      <c r="R17" s="387"/>
      <c r="S17" s="387"/>
      <c r="T17" s="226" t="s">
        <v>212</v>
      </c>
      <c r="U17" s="359"/>
      <c r="V17" s="406"/>
      <c r="W17" s="389"/>
      <c r="X17" s="380"/>
      <c r="Y17" s="381"/>
      <c r="Z17" s="381"/>
      <c r="AA17" s="382"/>
      <c r="AB17" s="383"/>
      <c r="AC17" s="384"/>
      <c r="AD17" s="384"/>
      <c r="AE17" s="367"/>
      <c r="AF17" s="382"/>
      <c r="AG17" s="429"/>
      <c r="AH17" s="430"/>
      <c r="AI17" s="355"/>
      <c r="AJ17" s="425"/>
      <c r="AK17" s="425"/>
      <c r="AL17" s="59" t="s">
        <v>212</v>
      </c>
      <c r="AM17" s="427"/>
      <c r="AN17" s="428"/>
      <c r="AO17" s="379"/>
      <c r="AP17" s="376"/>
      <c r="AQ17" s="376"/>
      <c r="AR17" s="376"/>
      <c r="AS17" s="359"/>
      <c r="AT17" s="359"/>
      <c r="AU17" s="359"/>
      <c r="AV17" s="359"/>
      <c r="AW17" s="406"/>
      <c r="AX17" s="359"/>
      <c r="AY17" s="359"/>
      <c r="AZ17" s="359"/>
      <c r="BA17" s="359"/>
      <c r="BB17" s="403"/>
    </row>
    <row r="18" spans="1:54" ht="16.5" thickBot="1">
      <c r="A18" s="60"/>
      <c r="B18" s="60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64"/>
      <c r="U18" s="64"/>
      <c r="V18" s="63"/>
      <c r="W18" s="63"/>
      <c r="X18" s="63"/>
      <c r="Y18" s="62"/>
      <c r="Z18" s="62"/>
      <c r="AA18" s="63"/>
      <c r="AB18" s="63"/>
      <c r="AC18" s="63"/>
      <c r="AD18" s="63"/>
      <c r="AE18" s="63"/>
      <c r="AF18" s="63"/>
      <c r="AG18" s="63"/>
      <c r="AH18" s="63"/>
      <c r="AI18" s="302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</row>
    <row r="19" spans="1:54" ht="16.5" thickBot="1">
      <c r="A19" s="65"/>
      <c r="B19" s="65"/>
      <c r="C19" s="66"/>
      <c r="D19" s="67"/>
      <c r="E19" s="67" t="s">
        <v>223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 t="s">
        <v>214</v>
      </c>
      <c r="V19" s="67"/>
      <c r="W19" s="67"/>
      <c r="X19" s="391" t="s">
        <v>224</v>
      </c>
      <c r="Y19" s="391"/>
      <c r="Z19" s="391"/>
      <c r="AA19" s="391"/>
      <c r="AB19" s="391"/>
      <c r="AC19" s="391"/>
      <c r="AD19" s="391"/>
      <c r="AE19" s="391"/>
      <c r="AF19" s="391"/>
      <c r="AG19" s="391"/>
      <c r="AH19" s="67"/>
      <c r="AI19" s="67"/>
      <c r="AJ19" s="67"/>
      <c r="AK19" s="69"/>
      <c r="AL19" s="67" t="s">
        <v>225</v>
      </c>
      <c r="AM19" s="67"/>
      <c r="AN19" s="67"/>
      <c r="AO19" s="67"/>
      <c r="AP19" s="67"/>
      <c r="AQ19" s="67"/>
      <c r="AR19" s="70"/>
      <c r="AS19" s="65"/>
      <c r="AT19" s="65"/>
      <c r="AU19" s="65"/>
      <c r="AV19" s="65"/>
      <c r="AW19" s="65"/>
      <c r="AX19" s="65"/>
      <c r="AY19" s="65"/>
      <c r="AZ19" s="65"/>
      <c r="BA19" s="65"/>
      <c r="BB19" s="65"/>
    </row>
    <row r="20" spans="1:54" ht="15.75">
      <c r="A20" s="65"/>
      <c r="B20" s="65"/>
      <c r="C20" s="71" t="s">
        <v>212</v>
      </c>
      <c r="D20" s="67"/>
      <c r="E20" s="67" t="s">
        <v>226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 t="s">
        <v>221</v>
      </c>
      <c r="V20" s="67"/>
      <c r="W20" s="67"/>
      <c r="X20" s="72" t="s">
        <v>227</v>
      </c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9"/>
      <c r="AL20" s="69"/>
      <c r="AM20" s="69"/>
      <c r="AN20" s="69"/>
      <c r="AO20" s="69"/>
      <c r="AP20" s="69"/>
      <c r="AQ20" s="69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</row>
    <row r="21" spans="1:54" ht="15.75">
      <c r="A21" s="65"/>
      <c r="B21" s="65"/>
      <c r="C21" s="71" t="s">
        <v>213</v>
      </c>
      <c r="D21" s="67"/>
      <c r="E21" s="67" t="s">
        <v>228</v>
      </c>
      <c r="F21" s="67"/>
      <c r="G21" s="67"/>
      <c r="H21" s="67"/>
      <c r="I21" s="67"/>
      <c r="J21" s="69"/>
      <c r="K21" s="69"/>
      <c r="L21" s="69"/>
      <c r="M21" s="69"/>
      <c r="N21" s="69"/>
      <c r="O21" s="69"/>
      <c r="P21" s="67"/>
      <c r="Q21" s="67"/>
      <c r="R21" s="67"/>
      <c r="S21" s="67"/>
      <c r="T21" s="67"/>
      <c r="U21" s="68" t="s">
        <v>218</v>
      </c>
      <c r="V21" s="67"/>
      <c r="W21" s="67"/>
      <c r="X21" s="67" t="s">
        <v>229</v>
      </c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9"/>
      <c r="AL21" s="69"/>
      <c r="AM21" s="69"/>
      <c r="AN21" s="69"/>
      <c r="AO21" s="69"/>
      <c r="AP21" s="69"/>
      <c r="AQ21" s="69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</row>
    <row r="22" spans="1:54" ht="15.75">
      <c r="A22" s="65"/>
      <c r="B22" s="65"/>
      <c r="C22" s="71" t="s">
        <v>222</v>
      </c>
      <c r="D22" s="67"/>
      <c r="E22" s="392" t="s">
        <v>230</v>
      </c>
      <c r="F22" s="392"/>
      <c r="G22" s="392"/>
      <c r="H22" s="392"/>
      <c r="I22" s="392"/>
      <c r="J22" s="392"/>
      <c r="K22" s="392"/>
      <c r="L22" s="392"/>
      <c r="M22" s="392"/>
      <c r="N22" s="392"/>
      <c r="O22" s="211"/>
      <c r="P22" s="67"/>
      <c r="Q22" s="67"/>
      <c r="R22" s="67"/>
      <c r="S22" s="67"/>
      <c r="T22" s="67"/>
      <c r="U22" s="68" t="s">
        <v>220</v>
      </c>
      <c r="V22" s="67"/>
      <c r="W22" s="67"/>
      <c r="X22" s="67" t="s">
        <v>231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9"/>
      <c r="AL22" s="69"/>
      <c r="AM22" s="69"/>
      <c r="AN22" s="69"/>
      <c r="AO22" s="69"/>
      <c r="AP22" s="69"/>
      <c r="AQ22" s="69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</row>
    <row r="23" spans="1:54">
      <c r="A23" s="67" t="s">
        <v>232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9"/>
      <c r="AL23" s="69"/>
      <c r="AM23" s="69"/>
      <c r="AN23" s="69"/>
      <c r="AO23" s="69"/>
      <c r="AP23" s="69"/>
      <c r="AQ23" s="69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</row>
    <row r="24" spans="1:54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9"/>
      <c r="AL24" s="69"/>
      <c r="AM24" s="69"/>
      <c r="AN24" s="69"/>
      <c r="AO24" s="69"/>
      <c r="AP24" s="69"/>
      <c r="AQ24" s="69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</row>
    <row r="25" spans="1:54" ht="48" customHeight="1">
      <c r="A25" s="395" t="s">
        <v>324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</row>
    <row r="26" spans="1:54" ht="13.5" customHeight="1">
      <c r="A26" s="73"/>
      <c r="B26" s="73"/>
      <c r="C26" s="74"/>
      <c r="D26" s="74"/>
      <c r="E26" s="74"/>
      <c r="F26" s="74"/>
      <c r="G26" s="74"/>
      <c r="H26" s="74"/>
      <c r="I26" s="214"/>
      <c r="J26" s="74"/>
      <c r="K26" s="74"/>
      <c r="L26" s="74"/>
      <c r="M26" s="74"/>
      <c r="N26" s="74"/>
      <c r="O26" s="214"/>
      <c r="P26" s="74"/>
      <c r="Q26" s="74"/>
      <c r="R26" s="74"/>
      <c r="S26" s="74"/>
      <c r="T26" s="74"/>
      <c r="U26" s="74"/>
      <c r="V26" s="74"/>
      <c r="W26" s="21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214"/>
      <c r="AJ26" s="74"/>
      <c r="AK26" s="74"/>
      <c r="AL26" s="74"/>
      <c r="AM26" s="74"/>
      <c r="AN26" s="74"/>
      <c r="AO26" s="214"/>
      <c r="AP26" s="74"/>
      <c r="AQ26" s="74"/>
      <c r="AR26" s="74"/>
      <c r="AS26" s="74"/>
      <c r="AT26" s="74"/>
      <c r="AU26" s="74"/>
      <c r="AV26" s="74"/>
      <c r="AW26" s="214"/>
      <c r="AX26" s="74"/>
      <c r="AY26" s="74"/>
      <c r="AZ26" s="74"/>
      <c r="BA26" s="74"/>
      <c r="BB26" s="74"/>
    </row>
    <row r="27" spans="1:54" ht="117.75" customHeight="1">
      <c r="A27" s="396" t="s">
        <v>325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212"/>
      <c r="P27" s="49"/>
      <c r="Q27" s="49"/>
      <c r="R27" s="49"/>
      <c r="S27" s="49"/>
      <c r="T27" s="49"/>
      <c r="U27" s="49"/>
      <c r="V27" s="49"/>
      <c r="W27" s="212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212"/>
      <c r="AJ27" s="49"/>
      <c r="AK27" s="49"/>
      <c r="AL27" s="49"/>
      <c r="AM27" s="49"/>
      <c r="AN27" s="397" t="s">
        <v>349</v>
      </c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</row>
    <row r="28" spans="1:54" ht="19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212"/>
      <c r="P28" s="49"/>
      <c r="Q28" s="49"/>
      <c r="R28" s="49"/>
      <c r="S28" s="49"/>
      <c r="T28" s="49"/>
      <c r="U28" s="49"/>
      <c r="V28" s="49"/>
      <c r="W28" s="212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212"/>
      <c r="AJ28" s="49"/>
      <c r="AK28" s="49"/>
      <c r="AL28" s="49"/>
      <c r="AM28" s="49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</row>
    <row r="29" spans="1:54" ht="33" customHeight="1">
      <c r="A29" s="399" t="s">
        <v>348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</row>
    <row r="30" spans="1:54" ht="15.75">
      <c r="A30" s="50"/>
      <c r="B30" s="215"/>
      <c r="C30" s="50"/>
      <c r="D30" s="50"/>
      <c r="E30" s="50"/>
      <c r="F30" s="50"/>
      <c r="G30" s="50"/>
      <c r="H30" s="50"/>
      <c r="I30" s="215"/>
      <c r="J30" s="5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407" t="s">
        <v>1</v>
      </c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</row>
    <row r="31" spans="1:54" ht="15.75">
      <c r="A31" s="50"/>
      <c r="B31" s="215"/>
      <c r="C31" s="50"/>
      <c r="D31" s="50"/>
      <c r="E31" s="50"/>
      <c r="F31" s="50"/>
      <c r="G31" s="50"/>
      <c r="H31" s="50"/>
      <c r="I31" s="215"/>
      <c r="J31" s="50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408" t="s">
        <v>386</v>
      </c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</row>
    <row r="32" spans="1:54" ht="15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409" t="s">
        <v>3</v>
      </c>
      <c r="AQ32" s="410"/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</row>
    <row r="33" spans="1:54" ht="15.75" customHeight="1" thickBo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2"/>
      <c r="AT33" s="52"/>
      <c r="AU33" s="52"/>
      <c r="AV33" s="52"/>
      <c r="AW33" s="52"/>
      <c r="AX33" s="52"/>
      <c r="AY33" s="52"/>
      <c r="AZ33" s="52"/>
      <c r="BA33" s="52"/>
      <c r="BB33" s="52"/>
    </row>
    <row r="34" spans="1:54" ht="15" customHeight="1">
      <c r="A34" s="53" t="s">
        <v>189</v>
      </c>
      <c r="B34" s="400" t="s">
        <v>319</v>
      </c>
      <c r="C34" s="394" t="s">
        <v>190</v>
      </c>
      <c r="D34" s="394"/>
      <c r="E34" s="394"/>
      <c r="F34" s="411" t="s">
        <v>385</v>
      </c>
      <c r="G34" s="394" t="s">
        <v>191</v>
      </c>
      <c r="H34" s="394"/>
      <c r="I34" s="394"/>
      <c r="J34" s="394"/>
      <c r="K34" s="411" t="s">
        <v>309</v>
      </c>
      <c r="L34" s="394" t="s">
        <v>192</v>
      </c>
      <c r="M34" s="394"/>
      <c r="N34" s="394"/>
      <c r="O34" s="414" t="s">
        <v>376</v>
      </c>
      <c r="P34" s="394" t="s">
        <v>193</v>
      </c>
      <c r="Q34" s="394"/>
      <c r="R34" s="394"/>
      <c r="S34" s="411" t="s">
        <v>378</v>
      </c>
      <c r="T34" s="416" t="s">
        <v>194</v>
      </c>
      <c r="U34" s="417"/>
      <c r="V34" s="417"/>
      <c r="W34" s="418"/>
      <c r="X34" s="411" t="s">
        <v>292</v>
      </c>
      <c r="Y34" s="394" t="s">
        <v>195</v>
      </c>
      <c r="Z34" s="394"/>
      <c r="AA34" s="394"/>
      <c r="AB34" s="411" t="s">
        <v>382</v>
      </c>
      <c r="AC34" s="394" t="s">
        <v>196</v>
      </c>
      <c r="AD34" s="394"/>
      <c r="AE34" s="394"/>
      <c r="AF34" s="411" t="s">
        <v>382</v>
      </c>
      <c r="AG34" s="394" t="s">
        <v>197</v>
      </c>
      <c r="AH34" s="394"/>
      <c r="AI34" s="394"/>
      <c r="AJ34" s="394"/>
      <c r="AK34" s="394" t="s">
        <v>198</v>
      </c>
      <c r="AL34" s="394"/>
      <c r="AM34" s="394"/>
      <c r="AN34" s="394"/>
      <c r="AO34" s="414" t="s">
        <v>319</v>
      </c>
      <c r="AP34" s="416" t="s">
        <v>199</v>
      </c>
      <c r="AQ34" s="417"/>
      <c r="AR34" s="417"/>
      <c r="AS34" s="411" t="s">
        <v>385</v>
      </c>
      <c r="AT34" s="218" t="s">
        <v>200</v>
      </c>
      <c r="AU34" s="219"/>
      <c r="AV34" s="220"/>
      <c r="AW34" s="216"/>
      <c r="AX34" s="411" t="s">
        <v>309</v>
      </c>
      <c r="AY34" s="394" t="s">
        <v>201</v>
      </c>
      <c r="AZ34" s="394"/>
      <c r="BA34" s="394"/>
      <c r="BB34" s="413"/>
    </row>
    <row r="35" spans="1:54" ht="18">
      <c r="A35" s="54" t="s">
        <v>202</v>
      </c>
      <c r="B35" s="401"/>
      <c r="C35" s="303" t="s">
        <v>370</v>
      </c>
      <c r="D35" s="303" t="s">
        <v>371</v>
      </c>
      <c r="E35" s="304" t="s">
        <v>377</v>
      </c>
      <c r="F35" s="412"/>
      <c r="G35" s="303" t="s">
        <v>307</v>
      </c>
      <c r="H35" s="303" t="s">
        <v>373</v>
      </c>
      <c r="I35" s="303" t="s">
        <v>374</v>
      </c>
      <c r="J35" s="303" t="s">
        <v>308</v>
      </c>
      <c r="K35" s="412"/>
      <c r="L35" s="303" t="s">
        <v>310</v>
      </c>
      <c r="M35" s="303" t="s">
        <v>312</v>
      </c>
      <c r="N35" s="304" t="s">
        <v>375</v>
      </c>
      <c r="O35" s="415"/>
      <c r="P35" s="303" t="s">
        <v>370</v>
      </c>
      <c r="Q35" s="303" t="s">
        <v>371</v>
      </c>
      <c r="R35" s="303" t="s">
        <v>377</v>
      </c>
      <c r="S35" s="412"/>
      <c r="T35" s="303" t="s">
        <v>314</v>
      </c>
      <c r="U35" s="303" t="s">
        <v>315</v>
      </c>
      <c r="V35" s="303" t="s">
        <v>379</v>
      </c>
      <c r="W35" s="303" t="s">
        <v>380</v>
      </c>
      <c r="X35" s="412"/>
      <c r="Y35" s="303" t="s">
        <v>293</v>
      </c>
      <c r="Z35" s="303" t="s">
        <v>294</v>
      </c>
      <c r="AA35" s="303" t="s">
        <v>381</v>
      </c>
      <c r="AB35" s="412"/>
      <c r="AC35" s="303" t="s">
        <v>293</v>
      </c>
      <c r="AD35" s="303" t="s">
        <v>294</v>
      </c>
      <c r="AE35" s="304" t="s">
        <v>381</v>
      </c>
      <c r="AF35" s="412"/>
      <c r="AG35" s="303" t="s">
        <v>307</v>
      </c>
      <c r="AH35" s="303" t="s">
        <v>373</v>
      </c>
      <c r="AI35" s="303" t="s">
        <v>374</v>
      </c>
      <c r="AJ35" s="304" t="s">
        <v>308</v>
      </c>
      <c r="AK35" s="303" t="s">
        <v>383</v>
      </c>
      <c r="AL35" s="303" t="s">
        <v>302</v>
      </c>
      <c r="AM35" s="304" t="s">
        <v>303</v>
      </c>
      <c r="AN35" s="304" t="s">
        <v>384</v>
      </c>
      <c r="AO35" s="415"/>
      <c r="AP35" s="303" t="s">
        <v>370</v>
      </c>
      <c r="AQ35" s="303" t="s">
        <v>371</v>
      </c>
      <c r="AR35" s="304" t="s">
        <v>377</v>
      </c>
      <c r="AS35" s="412"/>
      <c r="AT35" s="303" t="s">
        <v>307</v>
      </c>
      <c r="AU35" s="303" t="s">
        <v>373</v>
      </c>
      <c r="AV35" s="303" t="s">
        <v>374</v>
      </c>
      <c r="AW35" s="303" t="s">
        <v>308</v>
      </c>
      <c r="AX35" s="412"/>
      <c r="AY35" s="303" t="s">
        <v>310</v>
      </c>
      <c r="AZ35" s="304" t="s">
        <v>312</v>
      </c>
      <c r="BA35" s="304" t="s">
        <v>375</v>
      </c>
      <c r="BB35" s="221" t="s">
        <v>313</v>
      </c>
    </row>
    <row r="36" spans="1:54" ht="20.25">
      <c r="A36" s="55" t="s">
        <v>210</v>
      </c>
      <c r="B36" s="222">
        <v>1</v>
      </c>
      <c r="C36" s="223">
        <v>2</v>
      </c>
      <c r="D36" s="223">
        <v>3</v>
      </c>
      <c r="E36" s="223">
        <v>4</v>
      </c>
      <c r="F36" s="223">
        <v>5</v>
      </c>
      <c r="G36" s="223">
        <v>6</v>
      </c>
      <c r="H36" s="223">
        <v>7</v>
      </c>
      <c r="I36" s="223">
        <v>8</v>
      </c>
      <c r="J36" s="223">
        <v>9</v>
      </c>
      <c r="K36" s="223">
        <v>10</v>
      </c>
      <c r="L36" s="223">
        <v>11</v>
      </c>
      <c r="M36" s="223">
        <v>12</v>
      </c>
      <c r="N36" s="223">
        <v>13</v>
      </c>
      <c r="O36" s="223">
        <v>14</v>
      </c>
      <c r="P36" s="223">
        <v>15</v>
      </c>
      <c r="Q36" s="223">
        <v>16</v>
      </c>
      <c r="R36" s="223">
        <v>17</v>
      </c>
      <c r="S36" s="223">
        <v>18</v>
      </c>
      <c r="T36" s="223">
        <v>19</v>
      </c>
      <c r="U36" s="223">
        <v>20</v>
      </c>
      <c r="V36" s="223">
        <v>21</v>
      </c>
      <c r="W36" s="223">
        <v>22</v>
      </c>
      <c r="X36" s="223">
        <v>23</v>
      </c>
      <c r="Y36" s="223">
        <v>24</v>
      </c>
      <c r="Z36" s="223">
        <v>25</v>
      </c>
      <c r="AA36" s="223">
        <v>26</v>
      </c>
      <c r="AB36" s="223">
        <v>27</v>
      </c>
      <c r="AC36" s="223">
        <v>28</v>
      </c>
      <c r="AD36" s="223">
        <v>29</v>
      </c>
      <c r="AE36" s="223">
        <v>30</v>
      </c>
      <c r="AF36" s="223">
        <v>31</v>
      </c>
      <c r="AG36" s="223">
        <v>32</v>
      </c>
      <c r="AH36" s="223">
        <v>33</v>
      </c>
      <c r="AI36" s="223">
        <v>34</v>
      </c>
      <c r="AJ36" s="223">
        <v>35</v>
      </c>
      <c r="AK36" s="223">
        <v>36</v>
      </c>
      <c r="AL36" s="223">
        <v>37</v>
      </c>
      <c r="AM36" s="223">
        <v>38</v>
      </c>
      <c r="AN36" s="223">
        <v>39</v>
      </c>
      <c r="AO36" s="223">
        <v>40</v>
      </c>
      <c r="AP36" s="223">
        <v>41</v>
      </c>
      <c r="AQ36" s="223">
        <v>42</v>
      </c>
      <c r="AR36" s="223">
        <v>43</v>
      </c>
      <c r="AS36" s="223">
        <v>44</v>
      </c>
      <c r="AT36" s="223">
        <v>45</v>
      </c>
      <c r="AU36" s="223">
        <v>46</v>
      </c>
      <c r="AV36" s="223">
        <v>47</v>
      </c>
      <c r="AW36" s="223">
        <v>48</v>
      </c>
      <c r="AX36" s="223">
        <v>49</v>
      </c>
      <c r="AY36" s="223">
        <v>50</v>
      </c>
      <c r="AZ36" s="223">
        <v>51</v>
      </c>
      <c r="BA36" s="223">
        <v>52</v>
      </c>
      <c r="BB36" s="224">
        <v>53</v>
      </c>
    </row>
    <row r="37" spans="1:54" ht="60.75" thickBot="1">
      <c r="A37" s="75" t="s">
        <v>233</v>
      </c>
      <c r="B37" s="217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 t="s">
        <v>213</v>
      </c>
      <c r="U37" s="77" t="s">
        <v>213</v>
      </c>
      <c r="V37" s="77" t="s">
        <v>213</v>
      </c>
      <c r="W37" s="225"/>
      <c r="X37" s="76"/>
      <c r="Y37" s="76"/>
      <c r="Z37" s="76"/>
      <c r="AA37" s="79" t="s">
        <v>214</v>
      </c>
      <c r="AB37" s="78"/>
      <c r="AC37" s="76"/>
      <c r="AD37" s="78"/>
      <c r="AE37" s="225"/>
      <c r="AF37" s="76"/>
      <c r="AG37" s="79" t="s">
        <v>214</v>
      </c>
      <c r="AH37" s="79" t="s">
        <v>214</v>
      </c>
      <c r="AI37" s="78"/>
      <c r="AJ37" s="225"/>
      <c r="AK37" s="225"/>
      <c r="AL37" s="76"/>
      <c r="AM37" s="80" t="s">
        <v>212</v>
      </c>
      <c r="AN37" s="80" t="s">
        <v>212</v>
      </c>
      <c r="AO37" s="80" t="s">
        <v>212</v>
      </c>
      <c r="AP37" s="77" t="s">
        <v>213</v>
      </c>
      <c r="AQ37" s="77" t="s">
        <v>213</v>
      </c>
      <c r="AR37" s="81" t="s">
        <v>213</v>
      </c>
      <c r="AS37" s="77" t="s">
        <v>213</v>
      </c>
      <c r="AT37" s="77" t="s">
        <v>213</v>
      </c>
      <c r="AU37" s="77" t="s">
        <v>213</v>
      </c>
      <c r="AV37" s="77" t="s">
        <v>213</v>
      </c>
      <c r="AW37" s="77" t="s">
        <v>213</v>
      </c>
      <c r="AX37" s="77" t="s">
        <v>213</v>
      </c>
      <c r="AY37" s="77" t="s">
        <v>213</v>
      </c>
      <c r="AZ37" s="77" t="s">
        <v>213</v>
      </c>
      <c r="BA37" s="77" t="s">
        <v>213</v>
      </c>
      <c r="BB37" s="82" t="s">
        <v>213</v>
      </c>
    </row>
    <row r="38" spans="1:54" ht="16.5" thickBot="1">
      <c r="A38" s="60"/>
      <c r="B38" s="60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3"/>
      <c r="T38" s="64"/>
      <c r="U38" s="64"/>
      <c r="V38" s="63"/>
      <c r="W38" s="63"/>
      <c r="X38" s="63"/>
      <c r="Y38" s="62"/>
      <c r="Z38" s="62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</row>
    <row r="39" spans="1:54" ht="16.5" thickBot="1">
      <c r="A39" s="65"/>
      <c r="B39" s="65"/>
      <c r="C39" s="66"/>
      <c r="D39" s="67"/>
      <c r="E39" s="67" t="s">
        <v>223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 t="s">
        <v>214</v>
      </c>
      <c r="V39" s="67"/>
      <c r="W39" s="67"/>
      <c r="X39" s="391" t="s">
        <v>224</v>
      </c>
      <c r="Y39" s="391"/>
      <c r="Z39" s="391"/>
      <c r="AA39" s="391"/>
      <c r="AB39" s="391"/>
      <c r="AC39" s="391"/>
      <c r="AD39" s="391"/>
      <c r="AE39" s="391"/>
      <c r="AF39" s="391"/>
      <c r="AG39" s="391"/>
      <c r="AH39" s="67"/>
      <c r="AI39" s="67"/>
      <c r="AJ39" s="67"/>
      <c r="AK39" s="69"/>
      <c r="AL39" s="67" t="s">
        <v>225</v>
      </c>
      <c r="AM39" s="67"/>
      <c r="AN39" s="67"/>
      <c r="AO39" s="67"/>
      <c r="AP39" s="67"/>
      <c r="AQ39" s="67"/>
      <c r="AR39" s="70"/>
      <c r="AS39" s="65"/>
      <c r="AT39" s="65"/>
      <c r="AU39" s="65"/>
      <c r="AV39" s="65"/>
      <c r="AW39" s="65"/>
      <c r="AX39" s="65"/>
      <c r="AY39" s="65"/>
      <c r="AZ39" s="65"/>
      <c r="BA39" s="65"/>
      <c r="BB39" s="65"/>
    </row>
    <row r="40" spans="1:54" ht="15.75">
      <c r="A40" s="65"/>
      <c r="B40" s="65"/>
      <c r="C40" s="71" t="s">
        <v>212</v>
      </c>
      <c r="D40" s="67"/>
      <c r="E40" s="67" t="s">
        <v>226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71" t="s">
        <v>213</v>
      </c>
      <c r="V40" s="67"/>
      <c r="W40" s="67"/>
      <c r="X40" s="67" t="s">
        <v>228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9"/>
      <c r="AL40" s="69"/>
      <c r="AM40" s="69"/>
      <c r="AN40" s="69"/>
      <c r="AO40" s="69"/>
      <c r="AP40" s="69"/>
      <c r="AQ40" s="69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</row>
    <row r="41" spans="1:54">
      <c r="A41" s="65"/>
      <c r="B41" s="65"/>
      <c r="D41" s="67"/>
      <c r="F41" s="67"/>
      <c r="G41" s="67"/>
      <c r="H41" s="67"/>
      <c r="I41" s="67"/>
      <c r="J41" s="69"/>
      <c r="K41" s="69"/>
      <c r="L41" s="69"/>
      <c r="M41" s="69"/>
      <c r="N41" s="69"/>
      <c r="O41" s="69"/>
      <c r="P41" s="67"/>
      <c r="Q41" s="67"/>
      <c r="R41" s="67"/>
      <c r="S41" s="67"/>
      <c r="T41" s="67"/>
      <c r="U41" s="68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9"/>
      <c r="AL41" s="69"/>
      <c r="AM41" s="69"/>
      <c r="AN41" s="69"/>
      <c r="AO41" s="69"/>
      <c r="AP41" s="69"/>
      <c r="AQ41" s="69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</row>
    <row r="42" spans="1:54" ht="15.75">
      <c r="A42" s="65"/>
      <c r="B42" s="65"/>
      <c r="C42" s="71"/>
      <c r="D42" s="67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211"/>
      <c r="P42" s="67"/>
      <c r="Q42" s="67"/>
      <c r="R42" s="67"/>
      <c r="S42" s="67"/>
      <c r="T42" s="67"/>
      <c r="U42" s="68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9"/>
      <c r="AL42" s="69"/>
      <c r="AM42" s="69"/>
      <c r="AN42" s="69"/>
      <c r="AO42" s="69"/>
      <c r="AP42" s="69"/>
      <c r="AQ42" s="69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</row>
    <row r="43" spans="1:54">
      <c r="A43" s="67" t="s">
        <v>232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9"/>
      <c r="AL43" s="69"/>
      <c r="AM43" s="69"/>
      <c r="AN43" s="69"/>
      <c r="AO43" s="69"/>
      <c r="AP43" s="69"/>
      <c r="AQ43" s="69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</row>
    <row r="44" spans="1:54">
      <c r="E44" s="83" t="s">
        <v>234</v>
      </c>
    </row>
  </sheetData>
  <mergeCells count="271">
    <mergeCell ref="A10:A11"/>
    <mergeCell ref="AC10:AC11"/>
    <mergeCell ref="AB10:AB11"/>
    <mergeCell ref="Z10:Z11"/>
    <mergeCell ref="Y10:Y11"/>
    <mergeCell ref="X10:X11"/>
    <mergeCell ref="W10:W11"/>
    <mergeCell ref="C10:C11"/>
    <mergeCell ref="D10:D11"/>
    <mergeCell ref="E10:E11"/>
    <mergeCell ref="F10:F11"/>
    <mergeCell ref="M10:M11"/>
    <mergeCell ref="L10:L11"/>
    <mergeCell ref="K10:K11"/>
    <mergeCell ref="J10:J11"/>
    <mergeCell ref="I10:I11"/>
    <mergeCell ref="H10:H11"/>
    <mergeCell ref="G10:G11"/>
    <mergeCell ref="B10:B11"/>
    <mergeCell ref="V10:V11"/>
    <mergeCell ref="U10:U11"/>
    <mergeCell ref="S10:S11"/>
    <mergeCell ref="R10:R11"/>
    <mergeCell ref="Q10:Q11"/>
    <mergeCell ref="A1:BB1"/>
    <mergeCell ref="A2:N2"/>
    <mergeCell ref="AN2:BB2"/>
    <mergeCell ref="A3:BB3"/>
    <mergeCell ref="AP4:BB4"/>
    <mergeCell ref="AP5:BB5"/>
    <mergeCell ref="AP6:BB6"/>
    <mergeCell ref="C7:E7"/>
    <mergeCell ref="F7:F8"/>
    <mergeCell ref="G7:J7"/>
    <mergeCell ref="K7:K8"/>
    <mergeCell ref="L7:N7"/>
    <mergeCell ref="P7:R7"/>
    <mergeCell ref="S7:S8"/>
    <mergeCell ref="X7:X8"/>
    <mergeCell ref="AX7:AX8"/>
    <mergeCell ref="AY7:BB7"/>
    <mergeCell ref="AS7:AS8"/>
    <mergeCell ref="B7:B8"/>
    <mergeCell ref="T7:W7"/>
    <mergeCell ref="AO7:AO8"/>
    <mergeCell ref="O7:O8"/>
    <mergeCell ref="AK7:AN7"/>
    <mergeCell ref="AP7:AR7"/>
    <mergeCell ref="AL10:AL11"/>
    <mergeCell ref="AK10:AK11"/>
    <mergeCell ref="AJ10:AJ11"/>
    <mergeCell ref="AH10:AH11"/>
    <mergeCell ref="AG10:AG11"/>
    <mergeCell ref="AF10:AF11"/>
    <mergeCell ref="AE10:AE11"/>
    <mergeCell ref="AD10:AD11"/>
    <mergeCell ref="AI10:AI11"/>
    <mergeCell ref="Y7:AA7"/>
    <mergeCell ref="AB7:AB8"/>
    <mergeCell ref="AC7:AE7"/>
    <mergeCell ref="AF7:AF8"/>
    <mergeCell ref="AG7:AJ7"/>
    <mergeCell ref="BA10:BA11"/>
    <mergeCell ref="BB10:BB11"/>
    <mergeCell ref="A12:A13"/>
    <mergeCell ref="C12:C13"/>
    <mergeCell ref="D12:D13"/>
    <mergeCell ref="E12:E13"/>
    <mergeCell ref="F12:F13"/>
    <mergeCell ref="G12:G13"/>
    <mergeCell ref="H12:H13"/>
    <mergeCell ref="AT10:AT11"/>
    <mergeCell ref="AU10:AU11"/>
    <mergeCell ref="AV10:AV11"/>
    <mergeCell ref="AX10:AX11"/>
    <mergeCell ref="AY10:AY11"/>
    <mergeCell ref="AZ10:AZ11"/>
    <mergeCell ref="AM10:AM11"/>
    <mergeCell ref="AN10:AN11"/>
    <mergeCell ref="AA12:AA13"/>
    <mergeCell ref="AB12:AB13"/>
    <mergeCell ref="AS10:AS11"/>
    <mergeCell ref="J12:J13"/>
    <mergeCell ref="K12:K13"/>
    <mergeCell ref="L12:L13"/>
    <mergeCell ref="M12:M13"/>
    <mergeCell ref="N12:N13"/>
    <mergeCell ref="S12:S13"/>
    <mergeCell ref="U12:U13"/>
    <mergeCell ref="W12:W13"/>
    <mergeCell ref="O12:O13"/>
    <mergeCell ref="V12:V13"/>
    <mergeCell ref="AO12:AO13"/>
    <mergeCell ref="X12:X13"/>
    <mergeCell ref="Y12:Y13"/>
    <mergeCell ref="Z12:Z13"/>
    <mergeCell ref="AJ12:AJ13"/>
    <mergeCell ref="AK12:AK13"/>
    <mergeCell ref="AL12:AL13"/>
    <mergeCell ref="AM12:AM13"/>
    <mergeCell ref="AN12:AN13"/>
    <mergeCell ref="AA10:AA11"/>
    <mergeCell ref="AP10:AP11"/>
    <mergeCell ref="AR10:AR11"/>
    <mergeCell ref="AO10:AO11"/>
    <mergeCell ref="BA12:BA13"/>
    <mergeCell ref="BB12:BB13"/>
    <mergeCell ref="AP12:AP13"/>
    <mergeCell ref="AR12:AR13"/>
    <mergeCell ref="AS12:AS13"/>
    <mergeCell ref="AT12:AT13"/>
    <mergeCell ref="AU12:AU13"/>
    <mergeCell ref="AV12:AV13"/>
    <mergeCell ref="AX12:AX13"/>
    <mergeCell ref="AY12:AY13"/>
    <mergeCell ref="AZ12:AZ13"/>
    <mergeCell ref="AE12:AE13"/>
    <mergeCell ref="AF12:AF13"/>
    <mergeCell ref="AG12:AG13"/>
    <mergeCell ref="AH12:AH13"/>
    <mergeCell ref="G14:G15"/>
    <mergeCell ref="H14:H15"/>
    <mergeCell ref="J14:J15"/>
    <mergeCell ref="K14:K15"/>
    <mergeCell ref="L14:L15"/>
    <mergeCell ref="M14:M15"/>
    <mergeCell ref="I12:I13"/>
    <mergeCell ref="AC12:AC13"/>
    <mergeCell ref="P12:P13"/>
    <mergeCell ref="Q12:Q13"/>
    <mergeCell ref="R12:R13"/>
    <mergeCell ref="A14:A15"/>
    <mergeCell ref="C14:C15"/>
    <mergeCell ref="D14:D15"/>
    <mergeCell ref="E14:E15"/>
    <mergeCell ref="F14:F15"/>
    <mergeCell ref="L16:L17"/>
    <mergeCell ref="M16:M17"/>
    <mergeCell ref="N16:N17"/>
    <mergeCell ref="BA14:BA15"/>
    <mergeCell ref="AJ16:AJ17"/>
    <mergeCell ref="AK16:AK17"/>
    <mergeCell ref="AM16:AM17"/>
    <mergeCell ref="AN16:AN17"/>
    <mergeCell ref="AD16:AD17"/>
    <mergeCell ref="AE16:AE17"/>
    <mergeCell ref="AF16:AF17"/>
    <mergeCell ref="AG16:AG17"/>
    <mergeCell ref="AH16:AH17"/>
    <mergeCell ref="R14:R15"/>
    <mergeCell ref="O14:O15"/>
    <mergeCell ref="V14:V15"/>
    <mergeCell ref="V16:V17"/>
    <mergeCell ref="BB14:BB15"/>
    <mergeCell ref="A16:A17"/>
    <mergeCell ref="C16:C17"/>
    <mergeCell ref="D16:D17"/>
    <mergeCell ref="E16:E17"/>
    <mergeCell ref="F16:F17"/>
    <mergeCell ref="G16:G17"/>
    <mergeCell ref="H16:H17"/>
    <mergeCell ref="AT14:AT15"/>
    <mergeCell ref="AU14:AU15"/>
    <mergeCell ref="AV14:AV15"/>
    <mergeCell ref="AX14:AX15"/>
    <mergeCell ref="AY14:AY15"/>
    <mergeCell ref="AZ14:AZ15"/>
    <mergeCell ref="AM14:AM15"/>
    <mergeCell ref="AN14:AN15"/>
    <mergeCell ref="AQ14:AQ15"/>
    <mergeCell ref="AR14:AR15"/>
    <mergeCell ref="AS14:AS15"/>
    <mergeCell ref="AG14:AG15"/>
    <mergeCell ref="I14:I15"/>
    <mergeCell ref="I16:I17"/>
    <mergeCell ref="Q14:Q15"/>
    <mergeCell ref="AU16:AU17"/>
    <mergeCell ref="AP31:BB31"/>
    <mergeCell ref="AP32:BB32"/>
    <mergeCell ref="C34:E34"/>
    <mergeCell ref="F34:F35"/>
    <mergeCell ref="G34:J34"/>
    <mergeCell ref="K34:K35"/>
    <mergeCell ref="L34:N34"/>
    <mergeCell ref="P34:R34"/>
    <mergeCell ref="S34:S35"/>
    <mergeCell ref="AX34:AX35"/>
    <mergeCell ref="AY34:BB34"/>
    <mergeCell ref="O34:O35"/>
    <mergeCell ref="T34:W34"/>
    <mergeCell ref="AO34:AO35"/>
    <mergeCell ref="AK34:AN34"/>
    <mergeCell ref="AP34:AR34"/>
    <mergeCell ref="AS34:AS35"/>
    <mergeCell ref="X34:X35"/>
    <mergeCell ref="Y34:AA34"/>
    <mergeCell ref="AB34:AB35"/>
    <mergeCell ref="AC34:AE34"/>
    <mergeCell ref="AF34:AF35"/>
    <mergeCell ref="X39:AG39"/>
    <mergeCell ref="E42:N42"/>
    <mergeCell ref="P2:U2"/>
    <mergeCell ref="AG34:AJ34"/>
    <mergeCell ref="X19:AG19"/>
    <mergeCell ref="E22:N22"/>
    <mergeCell ref="A25:BB25"/>
    <mergeCell ref="A27:N27"/>
    <mergeCell ref="AN27:BB27"/>
    <mergeCell ref="A29:BB29"/>
    <mergeCell ref="B34:B35"/>
    <mergeCell ref="AV16:AV17"/>
    <mergeCell ref="AX16:AX17"/>
    <mergeCell ref="AY16:AY17"/>
    <mergeCell ref="AZ16:AZ17"/>
    <mergeCell ref="BA16:BA17"/>
    <mergeCell ref="BB16:BB17"/>
    <mergeCell ref="AP16:AP17"/>
    <mergeCell ref="AQ16:AQ17"/>
    <mergeCell ref="AW10:AW11"/>
    <mergeCell ref="AW12:AW13"/>
    <mergeCell ref="AW14:AW15"/>
    <mergeCell ref="AW16:AW17"/>
    <mergeCell ref="AP30:BB30"/>
    <mergeCell ref="B12:B13"/>
    <mergeCell ref="B14:B15"/>
    <mergeCell ref="B16:B17"/>
    <mergeCell ref="AR16:AR17"/>
    <mergeCell ref="AS16:AS17"/>
    <mergeCell ref="O16:O17"/>
    <mergeCell ref="AO16:AO17"/>
    <mergeCell ref="X16:X17"/>
    <mergeCell ref="Y16:Y17"/>
    <mergeCell ref="Z16:Z17"/>
    <mergeCell ref="AA16:AA17"/>
    <mergeCell ref="AB16:AB17"/>
    <mergeCell ref="AC16:AC17"/>
    <mergeCell ref="P16:P17"/>
    <mergeCell ref="Q16:Q17"/>
    <mergeCell ref="R16:R17"/>
    <mergeCell ref="S16:S17"/>
    <mergeCell ref="U16:U17"/>
    <mergeCell ref="W16:W17"/>
    <mergeCell ref="J16:J17"/>
    <mergeCell ref="K16:K17"/>
    <mergeCell ref="W14:W15"/>
    <mergeCell ref="N14:N15"/>
    <mergeCell ref="P14:P15"/>
    <mergeCell ref="AI12:AI13"/>
    <mergeCell ref="AI14:AI15"/>
    <mergeCell ref="AI16:AI17"/>
    <mergeCell ref="P10:P11"/>
    <mergeCell ref="O10:O11"/>
    <mergeCell ref="N10:N11"/>
    <mergeCell ref="AT16:AT17"/>
    <mergeCell ref="AH14:AH15"/>
    <mergeCell ref="AJ14:AJ15"/>
    <mergeCell ref="AK14:AK15"/>
    <mergeCell ref="AL14:AL15"/>
    <mergeCell ref="AO14:AO15"/>
    <mergeCell ref="AB14:AB15"/>
    <mergeCell ref="AC14:AC15"/>
    <mergeCell ref="AD14:AD15"/>
    <mergeCell ref="AE14:AE15"/>
    <mergeCell ref="AF14:AF15"/>
    <mergeCell ref="S14:S15"/>
    <mergeCell ref="U14:U15"/>
    <mergeCell ref="X14:X15"/>
    <mergeCell ref="Y14:Y15"/>
    <mergeCell ref="Z14:Z15"/>
    <mergeCell ref="AA14:AA15"/>
    <mergeCell ref="AD12:AD13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topLeftCell="A10" workbookViewId="0">
      <selection activeCell="T25" sqref="T25"/>
    </sheetView>
  </sheetViews>
  <sheetFormatPr defaultRowHeight="15"/>
  <cols>
    <col min="1" max="1" width="6.42578125" customWidth="1"/>
    <col min="2" max="2" width="18" customWidth="1"/>
    <col min="3" max="3" width="6.28515625" customWidth="1"/>
    <col min="4" max="4" width="6" customWidth="1"/>
    <col min="5" max="5" width="6.42578125" customWidth="1"/>
    <col min="6" max="6" width="6.28515625" customWidth="1"/>
    <col min="7" max="7" width="6.7109375" customWidth="1"/>
    <col min="8" max="8" width="6.42578125" customWidth="1"/>
    <col min="9" max="10" width="5.5703125" customWidth="1"/>
    <col min="11" max="11" width="5" customWidth="1"/>
    <col min="12" max="12" width="7" customWidth="1"/>
    <col min="15" max="15" width="6.7109375" customWidth="1"/>
    <col min="16" max="16" width="7" customWidth="1"/>
    <col min="17" max="17" width="5.42578125" customWidth="1"/>
    <col min="21" max="21" width="7.42578125" customWidth="1"/>
  </cols>
  <sheetData>
    <row r="1" spans="1:23" ht="56.25" customHeight="1">
      <c r="A1" s="341" t="s">
        <v>324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3" ht="102" customHeight="1">
      <c r="A2" s="470" t="s">
        <v>352</v>
      </c>
      <c r="B2" s="470"/>
      <c r="C2" s="470"/>
      <c r="D2" s="470"/>
      <c r="E2" s="470"/>
      <c r="F2" s="470"/>
      <c r="G2" s="1"/>
      <c r="H2" s="2"/>
      <c r="I2" s="2"/>
      <c r="J2" s="2"/>
      <c r="K2" s="466" t="s">
        <v>362</v>
      </c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86"/>
    </row>
    <row r="3" spans="1:23" ht="21" customHeight="1">
      <c r="A3" s="341" t="s">
        <v>257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</row>
    <row r="4" spans="1:23" ht="21" customHeight="1">
      <c r="A4" s="341" t="s">
        <v>338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</row>
    <row r="5" spans="1:23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341" t="s">
        <v>258</v>
      </c>
      <c r="R5" s="341"/>
      <c r="S5" s="341"/>
      <c r="T5" s="341"/>
      <c r="U5" s="341"/>
    </row>
    <row r="6" spans="1:23" ht="15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291"/>
      <c r="R6" s="341" t="s">
        <v>2</v>
      </c>
      <c r="S6" s="341"/>
      <c r="T6" s="341"/>
      <c r="U6" s="341"/>
    </row>
    <row r="7" spans="1:23" ht="27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91"/>
      <c r="R7" s="341" t="s">
        <v>3</v>
      </c>
      <c r="S7" s="341"/>
      <c r="T7" s="341"/>
      <c r="U7" s="341"/>
    </row>
    <row r="8" spans="1:23" ht="15.75" thickBot="1">
      <c r="B8" s="471" t="s">
        <v>237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</row>
    <row r="9" spans="1:23">
      <c r="A9" s="472" t="s">
        <v>238</v>
      </c>
      <c r="B9" s="474" t="s">
        <v>239</v>
      </c>
      <c r="C9" s="476" t="s">
        <v>240</v>
      </c>
      <c r="D9" s="477"/>
      <c r="E9" s="477"/>
      <c r="F9" s="477"/>
      <c r="G9" s="477"/>
      <c r="H9" s="477"/>
      <c r="I9" s="478"/>
      <c r="J9" s="479" t="s">
        <v>241</v>
      </c>
      <c r="K9" s="480"/>
      <c r="L9" s="480"/>
      <c r="M9" s="480"/>
      <c r="N9" s="480"/>
      <c r="O9" s="481"/>
      <c r="P9" s="479" t="s">
        <v>242</v>
      </c>
      <c r="Q9" s="480"/>
      <c r="R9" s="480"/>
      <c r="S9" s="480"/>
      <c r="T9" s="480"/>
      <c r="U9" s="481"/>
    </row>
    <row r="10" spans="1:23">
      <c r="A10" s="473"/>
      <c r="B10" s="475"/>
      <c r="C10" s="484" t="s">
        <v>243</v>
      </c>
      <c r="D10" s="485"/>
      <c r="E10" s="325" t="s">
        <v>244</v>
      </c>
      <c r="F10" s="462" t="s">
        <v>245</v>
      </c>
      <c r="G10" s="462"/>
      <c r="H10" s="462"/>
      <c r="I10" s="467" t="s">
        <v>246</v>
      </c>
      <c r="J10" s="468" t="s">
        <v>247</v>
      </c>
      <c r="K10" s="325" t="s">
        <v>244</v>
      </c>
      <c r="L10" s="462" t="s">
        <v>245</v>
      </c>
      <c r="M10" s="462"/>
      <c r="N10" s="462"/>
      <c r="O10" s="463" t="s">
        <v>246</v>
      </c>
      <c r="P10" s="468" t="s">
        <v>248</v>
      </c>
      <c r="Q10" s="325" t="s">
        <v>244</v>
      </c>
      <c r="R10" s="462" t="s">
        <v>245</v>
      </c>
      <c r="S10" s="462"/>
      <c r="T10" s="462"/>
      <c r="U10" s="463" t="s">
        <v>246</v>
      </c>
    </row>
    <row r="11" spans="1:23">
      <c r="A11" s="473"/>
      <c r="B11" s="475"/>
      <c r="C11" s="482" t="s">
        <v>249</v>
      </c>
      <c r="D11" s="483" t="s">
        <v>250</v>
      </c>
      <c r="E11" s="325"/>
      <c r="F11" s="469" t="s">
        <v>243</v>
      </c>
      <c r="G11" s="325" t="s">
        <v>251</v>
      </c>
      <c r="H11" s="325" t="s">
        <v>252</v>
      </c>
      <c r="I11" s="467"/>
      <c r="J11" s="468"/>
      <c r="K11" s="325"/>
      <c r="L11" s="469" t="s">
        <v>245</v>
      </c>
      <c r="M11" s="325" t="s">
        <v>251</v>
      </c>
      <c r="N11" s="325" t="s">
        <v>252</v>
      </c>
      <c r="O11" s="464"/>
      <c r="P11" s="468"/>
      <c r="Q11" s="325"/>
      <c r="R11" s="469" t="s">
        <v>245</v>
      </c>
      <c r="S11" s="325" t="s">
        <v>251</v>
      </c>
      <c r="T11" s="325" t="s">
        <v>252</v>
      </c>
      <c r="U11" s="464"/>
    </row>
    <row r="12" spans="1:23">
      <c r="A12" s="473"/>
      <c r="B12" s="475"/>
      <c r="C12" s="482"/>
      <c r="D12" s="483"/>
      <c r="E12" s="325"/>
      <c r="F12" s="469"/>
      <c r="G12" s="325"/>
      <c r="H12" s="325"/>
      <c r="I12" s="467"/>
      <c r="J12" s="468"/>
      <c r="K12" s="325"/>
      <c r="L12" s="469"/>
      <c r="M12" s="325"/>
      <c r="N12" s="325"/>
      <c r="O12" s="464"/>
      <c r="P12" s="468"/>
      <c r="Q12" s="325"/>
      <c r="R12" s="469"/>
      <c r="S12" s="325"/>
      <c r="T12" s="325"/>
      <c r="U12" s="464"/>
    </row>
    <row r="13" spans="1:23" ht="23.25" customHeight="1">
      <c r="A13" s="473"/>
      <c r="B13" s="475"/>
      <c r="C13" s="482"/>
      <c r="D13" s="483"/>
      <c r="E13" s="325"/>
      <c r="F13" s="469"/>
      <c r="G13" s="325"/>
      <c r="H13" s="325"/>
      <c r="I13" s="467"/>
      <c r="J13" s="468"/>
      <c r="K13" s="325"/>
      <c r="L13" s="469"/>
      <c r="M13" s="325"/>
      <c r="N13" s="325"/>
      <c r="O13" s="465"/>
      <c r="P13" s="468"/>
      <c r="Q13" s="325"/>
      <c r="R13" s="469"/>
      <c r="S13" s="325"/>
      <c r="T13" s="325"/>
      <c r="U13" s="465"/>
    </row>
    <row r="14" spans="1:23">
      <c r="A14" s="456" t="s">
        <v>20</v>
      </c>
      <c r="B14" s="457"/>
      <c r="C14" s="87">
        <f>C15+C16+C17+C18+C19+C20+C21+C22+C23+C24+C25+C26+C27+C28+C29</f>
        <v>57</v>
      </c>
      <c r="D14" s="87">
        <f t="shared" ref="D14:I14" si="0">D15+D16+D17+D18+D19+D20+D21+D22+D23+D24+D25+D26+D27+D28+D29</f>
        <v>2052</v>
      </c>
      <c r="E14" s="87">
        <f t="shared" si="0"/>
        <v>117</v>
      </c>
      <c r="F14" s="87">
        <f t="shared" si="0"/>
        <v>1460</v>
      </c>
      <c r="G14" s="87">
        <f t="shared" si="0"/>
        <v>444</v>
      </c>
      <c r="H14" s="87">
        <f t="shared" si="0"/>
        <v>1016</v>
      </c>
      <c r="I14" s="87">
        <f t="shared" si="0"/>
        <v>475</v>
      </c>
      <c r="J14" s="88">
        <f t="shared" ref="J14:U14" si="1">J15+J16+J17+J18+J19+J20+J22+J21+J23+J24+J25+J26+J27+J33+J28+J29</f>
        <v>997</v>
      </c>
      <c r="K14" s="87">
        <f t="shared" si="1"/>
        <v>36</v>
      </c>
      <c r="L14" s="87">
        <f t="shared" si="1"/>
        <v>730</v>
      </c>
      <c r="M14" s="87">
        <f t="shared" si="1"/>
        <v>198</v>
      </c>
      <c r="N14" s="87">
        <f t="shared" si="1"/>
        <v>604</v>
      </c>
      <c r="O14" s="89">
        <f t="shared" si="1"/>
        <v>231</v>
      </c>
      <c r="P14" s="90">
        <f t="shared" si="1"/>
        <v>1055</v>
      </c>
      <c r="Q14" s="87">
        <f t="shared" si="1"/>
        <v>81</v>
      </c>
      <c r="R14" s="87">
        <f t="shared" si="1"/>
        <v>730</v>
      </c>
      <c r="S14" s="87">
        <f t="shared" si="1"/>
        <v>246</v>
      </c>
      <c r="T14" s="87">
        <f t="shared" si="1"/>
        <v>556</v>
      </c>
      <c r="U14" s="89">
        <f t="shared" si="1"/>
        <v>244</v>
      </c>
      <c r="V14" s="293" t="s">
        <v>286</v>
      </c>
      <c r="W14" s="294"/>
    </row>
    <row r="15" spans="1:23">
      <c r="A15" s="91">
        <v>1</v>
      </c>
      <c r="B15" s="92" t="s">
        <v>24</v>
      </c>
      <c r="C15" s="93">
        <v>4</v>
      </c>
      <c r="D15" s="94">
        <v>144</v>
      </c>
      <c r="E15" s="95">
        <v>27</v>
      </c>
      <c r="F15" s="96">
        <f>G15+H15</f>
        <v>108</v>
      </c>
      <c r="G15" s="95">
        <f>M15+S15</f>
        <v>36</v>
      </c>
      <c r="H15" s="95">
        <f>N15+T15</f>
        <v>72</v>
      </c>
      <c r="I15" s="97">
        <f t="shared" ref="I15:I29" si="2">O15+U15</f>
        <v>9</v>
      </c>
      <c r="J15" s="98">
        <f>L15+K15+O15</f>
        <v>58</v>
      </c>
      <c r="K15" s="95"/>
      <c r="L15" s="96">
        <f t="shared" ref="L15:L26" si="3">M15+N15</f>
        <v>54</v>
      </c>
      <c r="M15" s="95">
        <v>18</v>
      </c>
      <c r="N15" s="95">
        <v>36</v>
      </c>
      <c r="O15" s="97">
        <v>4</v>
      </c>
      <c r="P15" s="93">
        <f>Q15+R15+U15</f>
        <v>86</v>
      </c>
      <c r="Q15" s="95">
        <v>27</v>
      </c>
      <c r="R15" s="95">
        <f t="shared" ref="R15:R22" si="4">S15+T15</f>
        <v>54</v>
      </c>
      <c r="S15" s="95">
        <v>18</v>
      </c>
      <c r="T15" s="95">
        <v>36</v>
      </c>
      <c r="U15" s="97">
        <v>5</v>
      </c>
      <c r="V15" s="295" t="s">
        <v>25</v>
      </c>
      <c r="W15" s="294"/>
    </row>
    <row r="16" spans="1:23" ht="17.25" customHeight="1">
      <c r="A16" s="91">
        <v>2</v>
      </c>
      <c r="B16" s="92" t="s">
        <v>27</v>
      </c>
      <c r="C16" s="93">
        <v>2</v>
      </c>
      <c r="D16" s="94">
        <v>72</v>
      </c>
      <c r="E16" s="95"/>
      <c r="F16" s="96">
        <f t="shared" ref="F16:F29" si="5">G16+H16</f>
        <v>68</v>
      </c>
      <c r="G16" s="95">
        <f t="shared" ref="G16:H29" si="6">M16+S16</f>
        <v>34</v>
      </c>
      <c r="H16" s="95">
        <f t="shared" si="6"/>
        <v>34</v>
      </c>
      <c r="I16" s="97">
        <f t="shared" si="2"/>
        <v>4</v>
      </c>
      <c r="J16" s="98">
        <f t="shared" ref="J16:J33" si="7">L16+K16+O16</f>
        <v>0</v>
      </c>
      <c r="K16" s="95"/>
      <c r="L16" s="96">
        <f t="shared" si="3"/>
        <v>0</v>
      </c>
      <c r="M16" s="95"/>
      <c r="N16" s="95"/>
      <c r="O16" s="97"/>
      <c r="P16" s="93">
        <f t="shared" ref="P16:P33" si="8">Q16+R16+U16</f>
        <v>72</v>
      </c>
      <c r="Q16" s="95"/>
      <c r="R16" s="95">
        <f t="shared" si="4"/>
        <v>68</v>
      </c>
      <c r="S16" s="95">
        <v>34</v>
      </c>
      <c r="T16" s="95">
        <v>34</v>
      </c>
      <c r="U16" s="97">
        <v>4</v>
      </c>
      <c r="V16" s="294" t="s">
        <v>287</v>
      </c>
      <c r="W16" s="294"/>
    </row>
    <row r="17" spans="1:23" ht="18.75" customHeight="1">
      <c r="A17" s="91">
        <v>3</v>
      </c>
      <c r="B17" s="92" t="s">
        <v>30</v>
      </c>
      <c r="C17" s="93">
        <v>4</v>
      </c>
      <c r="D17" s="94">
        <v>144</v>
      </c>
      <c r="E17" s="95"/>
      <c r="F17" s="96">
        <f t="shared" si="5"/>
        <v>108</v>
      </c>
      <c r="G17" s="95">
        <f t="shared" si="6"/>
        <v>0</v>
      </c>
      <c r="H17" s="95">
        <f t="shared" si="6"/>
        <v>108</v>
      </c>
      <c r="I17" s="97">
        <f t="shared" si="2"/>
        <v>36</v>
      </c>
      <c r="J17" s="98">
        <f t="shared" si="7"/>
        <v>72</v>
      </c>
      <c r="K17" s="95"/>
      <c r="L17" s="96">
        <f t="shared" si="3"/>
        <v>54</v>
      </c>
      <c r="M17" s="95"/>
      <c r="N17" s="95">
        <v>54</v>
      </c>
      <c r="O17" s="97">
        <v>18</v>
      </c>
      <c r="P17" s="93">
        <f t="shared" si="8"/>
        <v>72</v>
      </c>
      <c r="Q17" s="95"/>
      <c r="R17" s="95">
        <v>54</v>
      </c>
      <c r="S17" s="95"/>
      <c r="T17" s="95">
        <v>54</v>
      </c>
      <c r="U17" s="97">
        <v>18</v>
      </c>
      <c r="V17" s="294" t="s">
        <v>287</v>
      </c>
      <c r="W17" s="294"/>
    </row>
    <row r="18" spans="1:23" ht="28.5" customHeight="1">
      <c r="A18" s="91">
        <v>4</v>
      </c>
      <c r="B18" s="92" t="s">
        <v>35</v>
      </c>
      <c r="C18" s="93">
        <v>4</v>
      </c>
      <c r="D18" s="94">
        <v>144</v>
      </c>
      <c r="E18" s="95">
        <v>27</v>
      </c>
      <c r="F18" s="96">
        <f t="shared" si="5"/>
        <v>90</v>
      </c>
      <c r="G18" s="95">
        <f t="shared" si="6"/>
        <v>36</v>
      </c>
      <c r="H18" s="95">
        <f t="shared" si="6"/>
        <v>54</v>
      </c>
      <c r="I18" s="97">
        <f t="shared" si="2"/>
        <v>27</v>
      </c>
      <c r="J18" s="98">
        <f t="shared" si="7"/>
        <v>72</v>
      </c>
      <c r="K18" s="95"/>
      <c r="L18" s="96">
        <f t="shared" si="3"/>
        <v>54</v>
      </c>
      <c r="M18" s="95">
        <v>18</v>
      </c>
      <c r="N18" s="95">
        <v>36</v>
      </c>
      <c r="O18" s="97">
        <v>18</v>
      </c>
      <c r="P18" s="93">
        <f t="shared" si="8"/>
        <v>72</v>
      </c>
      <c r="Q18" s="95">
        <v>27</v>
      </c>
      <c r="R18" s="95">
        <f t="shared" si="4"/>
        <v>36</v>
      </c>
      <c r="S18" s="95">
        <v>18</v>
      </c>
      <c r="T18" s="95">
        <v>18</v>
      </c>
      <c r="U18" s="97">
        <v>9</v>
      </c>
      <c r="V18" s="294" t="s">
        <v>25</v>
      </c>
      <c r="W18" s="294"/>
    </row>
    <row r="19" spans="1:23" ht="25.5" customHeight="1">
      <c r="A19" s="91">
        <v>5</v>
      </c>
      <c r="B19" s="92" t="s">
        <v>37</v>
      </c>
      <c r="C19" s="93">
        <v>4</v>
      </c>
      <c r="D19" s="94">
        <v>144</v>
      </c>
      <c r="E19" s="95"/>
      <c r="F19" s="96">
        <f t="shared" si="5"/>
        <v>108</v>
      </c>
      <c r="G19" s="95">
        <f t="shared" si="6"/>
        <v>36</v>
      </c>
      <c r="H19" s="95">
        <f t="shared" si="6"/>
        <v>72</v>
      </c>
      <c r="I19" s="97">
        <f t="shared" si="2"/>
        <v>36</v>
      </c>
      <c r="J19" s="98">
        <f t="shared" si="7"/>
        <v>70</v>
      </c>
      <c r="K19" s="95"/>
      <c r="L19" s="96">
        <f t="shared" si="3"/>
        <v>54</v>
      </c>
      <c r="M19" s="95">
        <v>18</v>
      </c>
      <c r="N19" s="95">
        <v>36</v>
      </c>
      <c r="O19" s="97">
        <v>16</v>
      </c>
      <c r="P19" s="93">
        <f t="shared" si="8"/>
        <v>74</v>
      </c>
      <c r="Q19" s="95"/>
      <c r="R19" s="95">
        <f t="shared" si="4"/>
        <v>54</v>
      </c>
      <c r="S19" s="95">
        <v>18</v>
      </c>
      <c r="T19" s="95">
        <v>36</v>
      </c>
      <c r="U19" s="97">
        <v>20</v>
      </c>
      <c r="V19" s="294" t="s">
        <v>287</v>
      </c>
      <c r="W19" s="294"/>
    </row>
    <row r="20" spans="1:23" ht="27.75" customHeight="1">
      <c r="A20" s="91">
        <v>6</v>
      </c>
      <c r="B20" s="92" t="s">
        <v>40</v>
      </c>
      <c r="C20" s="93">
        <v>4</v>
      </c>
      <c r="D20" s="94">
        <v>144</v>
      </c>
      <c r="E20" s="95"/>
      <c r="F20" s="96">
        <f t="shared" si="5"/>
        <v>108</v>
      </c>
      <c r="G20" s="95">
        <f t="shared" si="6"/>
        <v>36</v>
      </c>
      <c r="H20" s="95">
        <f t="shared" si="6"/>
        <v>72</v>
      </c>
      <c r="I20" s="97">
        <f t="shared" si="2"/>
        <v>36</v>
      </c>
      <c r="J20" s="98">
        <f t="shared" si="7"/>
        <v>70</v>
      </c>
      <c r="K20" s="95"/>
      <c r="L20" s="96">
        <f t="shared" si="3"/>
        <v>54</v>
      </c>
      <c r="M20" s="95">
        <v>18</v>
      </c>
      <c r="N20" s="95">
        <v>36</v>
      </c>
      <c r="O20" s="97">
        <v>16</v>
      </c>
      <c r="P20" s="93">
        <f t="shared" si="8"/>
        <v>74</v>
      </c>
      <c r="Q20" s="95"/>
      <c r="R20" s="95">
        <f t="shared" si="4"/>
        <v>54</v>
      </c>
      <c r="S20" s="95">
        <v>18</v>
      </c>
      <c r="T20" s="95">
        <v>36</v>
      </c>
      <c r="U20" s="97">
        <v>20</v>
      </c>
      <c r="V20" s="294" t="s">
        <v>287</v>
      </c>
      <c r="W20" s="294"/>
    </row>
    <row r="21" spans="1:23" ht="27.75" customHeight="1">
      <c r="A21" s="91">
        <v>7</v>
      </c>
      <c r="B21" s="92" t="s">
        <v>54</v>
      </c>
      <c r="C21" s="93">
        <v>7</v>
      </c>
      <c r="D21" s="94">
        <v>252</v>
      </c>
      <c r="E21" s="95">
        <v>36</v>
      </c>
      <c r="F21" s="96">
        <f t="shared" si="5"/>
        <v>142</v>
      </c>
      <c r="G21" s="95">
        <f t="shared" si="6"/>
        <v>68</v>
      </c>
      <c r="H21" s="95">
        <f t="shared" si="6"/>
        <v>74</v>
      </c>
      <c r="I21" s="97">
        <f t="shared" si="2"/>
        <v>74</v>
      </c>
      <c r="J21" s="98">
        <f t="shared" si="7"/>
        <v>132</v>
      </c>
      <c r="K21" s="95">
        <v>36</v>
      </c>
      <c r="L21" s="96">
        <f t="shared" si="3"/>
        <v>70</v>
      </c>
      <c r="M21" s="95">
        <v>34</v>
      </c>
      <c r="N21" s="95">
        <v>36</v>
      </c>
      <c r="O21" s="97">
        <v>26</v>
      </c>
      <c r="P21" s="93">
        <f t="shared" si="8"/>
        <v>120</v>
      </c>
      <c r="Q21" s="95"/>
      <c r="R21" s="95">
        <f t="shared" si="4"/>
        <v>72</v>
      </c>
      <c r="S21" s="95">
        <v>34</v>
      </c>
      <c r="T21" s="95">
        <v>38</v>
      </c>
      <c r="U21" s="97">
        <v>48</v>
      </c>
      <c r="V21" s="294" t="s">
        <v>334</v>
      </c>
      <c r="W21" s="294"/>
    </row>
    <row r="22" spans="1:23" ht="18.75" customHeight="1">
      <c r="A22" s="91">
        <v>8</v>
      </c>
      <c r="B22" s="92" t="s">
        <v>60</v>
      </c>
      <c r="C22" s="93">
        <v>4</v>
      </c>
      <c r="D22" s="94">
        <v>144</v>
      </c>
      <c r="E22" s="95"/>
      <c r="F22" s="96">
        <f t="shared" si="5"/>
        <v>126</v>
      </c>
      <c r="G22" s="95">
        <f t="shared" si="6"/>
        <v>52</v>
      </c>
      <c r="H22" s="95">
        <f t="shared" si="6"/>
        <v>74</v>
      </c>
      <c r="I22" s="97">
        <f t="shared" si="2"/>
        <v>18</v>
      </c>
      <c r="J22" s="98">
        <f t="shared" si="7"/>
        <v>60</v>
      </c>
      <c r="K22" s="95"/>
      <c r="L22" s="96">
        <f t="shared" si="3"/>
        <v>54</v>
      </c>
      <c r="M22" s="95">
        <v>18</v>
      </c>
      <c r="N22" s="95">
        <v>36</v>
      </c>
      <c r="O22" s="97">
        <v>6</v>
      </c>
      <c r="P22" s="93">
        <f t="shared" si="8"/>
        <v>84</v>
      </c>
      <c r="Q22" s="95"/>
      <c r="R22" s="95">
        <f t="shared" si="4"/>
        <v>72</v>
      </c>
      <c r="S22" s="95">
        <v>34</v>
      </c>
      <c r="T22" s="95">
        <v>38</v>
      </c>
      <c r="U22" s="97">
        <v>12</v>
      </c>
      <c r="V22" s="294" t="s">
        <v>287</v>
      </c>
      <c r="W22" s="294"/>
    </row>
    <row r="23" spans="1:23" ht="15" customHeight="1">
      <c r="A23" s="91">
        <v>9</v>
      </c>
      <c r="B23" s="92" t="s">
        <v>74</v>
      </c>
      <c r="C23" s="93">
        <v>2</v>
      </c>
      <c r="D23" s="94">
        <v>72</v>
      </c>
      <c r="E23" s="95"/>
      <c r="F23" s="96">
        <f t="shared" si="5"/>
        <v>54</v>
      </c>
      <c r="G23" s="95">
        <f t="shared" si="6"/>
        <v>0</v>
      </c>
      <c r="H23" s="95">
        <f t="shared" si="6"/>
        <v>54</v>
      </c>
      <c r="I23" s="97">
        <f t="shared" si="2"/>
        <v>18</v>
      </c>
      <c r="J23" s="98">
        <f t="shared" si="7"/>
        <v>72</v>
      </c>
      <c r="K23" s="95"/>
      <c r="L23" s="96">
        <f t="shared" si="3"/>
        <v>54</v>
      </c>
      <c r="M23" s="95"/>
      <c r="N23" s="95">
        <v>54</v>
      </c>
      <c r="O23" s="97">
        <v>18</v>
      </c>
      <c r="P23" s="93">
        <f t="shared" si="8"/>
        <v>0</v>
      </c>
      <c r="Q23" s="95"/>
      <c r="R23" s="95"/>
      <c r="S23" s="95"/>
      <c r="T23" s="95"/>
      <c r="U23" s="97"/>
      <c r="V23" s="294" t="s">
        <v>75</v>
      </c>
      <c r="W23" s="294"/>
    </row>
    <row r="24" spans="1:23" ht="24" customHeight="1">
      <c r="A24" s="91">
        <v>10</v>
      </c>
      <c r="B24" s="92" t="s">
        <v>84</v>
      </c>
      <c r="C24" s="93">
        <v>2</v>
      </c>
      <c r="D24" s="94">
        <v>72</v>
      </c>
      <c r="E24" s="95"/>
      <c r="F24" s="96">
        <f t="shared" si="5"/>
        <v>54</v>
      </c>
      <c r="G24" s="95">
        <f t="shared" si="6"/>
        <v>18</v>
      </c>
      <c r="H24" s="95">
        <f t="shared" si="6"/>
        <v>36</v>
      </c>
      <c r="I24" s="97">
        <f t="shared" si="2"/>
        <v>18</v>
      </c>
      <c r="J24" s="98">
        <f t="shared" si="7"/>
        <v>72</v>
      </c>
      <c r="K24" s="95"/>
      <c r="L24" s="96">
        <f t="shared" si="3"/>
        <v>54</v>
      </c>
      <c r="M24" s="95">
        <v>18</v>
      </c>
      <c r="N24" s="95">
        <v>36</v>
      </c>
      <c r="O24" s="97">
        <v>18</v>
      </c>
      <c r="P24" s="93">
        <f t="shared" si="8"/>
        <v>0</v>
      </c>
      <c r="Q24" s="95"/>
      <c r="R24" s="95"/>
      <c r="S24" s="95"/>
      <c r="T24" s="95"/>
      <c r="U24" s="97"/>
      <c r="V24" s="294" t="s">
        <v>75</v>
      </c>
      <c r="W24" s="294"/>
    </row>
    <row r="25" spans="1:23">
      <c r="A25" s="91">
        <v>11</v>
      </c>
      <c r="B25" s="92" t="s">
        <v>86</v>
      </c>
      <c r="C25" s="93">
        <v>7</v>
      </c>
      <c r="D25" s="94">
        <v>252</v>
      </c>
      <c r="E25" s="95">
        <v>27</v>
      </c>
      <c r="F25" s="96">
        <f t="shared" si="5"/>
        <v>144</v>
      </c>
      <c r="G25" s="95">
        <f t="shared" si="6"/>
        <v>68</v>
      </c>
      <c r="H25" s="95">
        <f t="shared" si="6"/>
        <v>76</v>
      </c>
      <c r="I25" s="97">
        <f t="shared" si="2"/>
        <v>81</v>
      </c>
      <c r="J25" s="98">
        <f t="shared" si="7"/>
        <v>113</v>
      </c>
      <c r="K25" s="95"/>
      <c r="L25" s="96">
        <f t="shared" si="3"/>
        <v>72</v>
      </c>
      <c r="M25" s="95">
        <v>34</v>
      </c>
      <c r="N25" s="95">
        <v>38</v>
      </c>
      <c r="O25" s="97">
        <v>41</v>
      </c>
      <c r="P25" s="93">
        <f t="shared" si="8"/>
        <v>139</v>
      </c>
      <c r="Q25" s="95">
        <v>27</v>
      </c>
      <c r="R25" s="95">
        <f>S25+T25</f>
        <v>72</v>
      </c>
      <c r="S25" s="95">
        <v>34</v>
      </c>
      <c r="T25" s="95">
        <v>38</v>
      </c>
      <c r="U25" s="97">
        <v>40</v>
      </c>
      <c r="V25" s="294" t="s">
        <v>25</v>
      </c>
      <c r="W25" s="294"/>
    </row>
    <row r="26" spans="1:23" ht="24.75" customHeight="1">
      <c r="A26" s="91">
        <v>12</v>
      </c>
      <c r="B26" s="92" t="s">
        <v>253</v>
      </c>
      <c r="C26" s="93">
        <v>4</v>
      </c>
      <c r="D26" s="94">
        <v>144</v>
      </c>
      <c r="E26" s="95"/>
      <c r="F26" s="96">
        <f t="shared" si="5"/>
        <v>114</v>
      </c>
      <c r="G26" s="95">
        <f t="shared" si="6"/>
        <v>10</v>
      </c>
      <c r="H26" s="95">
        <f t="shared" si="6"/>
        <v>104</v>
      </c>
      <c r="I26" s="97">
        <f t="shared" si="2"/>
        <v>30</v>
      </c>
      <c r="J26" s="98">
        <f t="shared" si="7"/>
        <v>68</v>
      </c>
      <c r="K26" s="95"/>
      <c r="L26" s="96">
        <f t="shared" si="3"/>
        <v>54</v>
      </c>
      <c r="M26" s="95">
        <v>6</v>
      </c>
      <c r="N26" s="95">
        <v>48</v>
      </c>
      <c r="O26" s="97">
        <v>14</v>
      </c>
      <c r="P26" s="93">
        <f t="shared" si="8"/>
        <v>76</v>
      </c>
      <c r="Q26" s="94"/>
      <c r="R26" s="95">
        <f>S26+T26</f>
        <v>60</v>
      </c>
      <c r="S26" s="95">
        <v>4</v>
      </c>
      <c r="T26" s="95">
        <v>56</v>
      </c>
      <c r="U26" s="97">
        <v>16</v>
      </c>
      <c r="V26" s="294" t="s">
        <v>287</v>
      </c>
      <c r="W26" s="294"/>
    </row>
    <row r="27" spans="1:23">
      <c r="A27" s="91">
        <v>13</v>
      </c>
      <c r="B27" s="92" t="s">
        <v>109</v>
      </c>
      <c r="C27" s="93">
        <v>2</v>
      </c>
      <c r="D27" s="94">
        <v>72</v>
      </c>
      <c r="E27" s="95"/>
      <c r="F27" s="96">
        <f t="shared" si="5"/>
        <v>60</v>
      </c>
      <c r="G27" s="95">
        <f t="shared" si="6"/>
        <v>16</v>
      </c>
      <c r="H27" s="95">
        <f t="shared" si="6"/>
        <v>44</v>
      </c>
      <c r="I27" s="97">
        <f t="shared" si="2"/>
        <v>12</v>
      </c>
      <c r="J27" s="98">
        <f t="shared" si="7"/>
        <v>0</v>
      </c>
      <c r="K27" s="95"/>
      <c r="L27" s="96"/>
      <c r="M27" s="95"/>
      <c r="N27" s="95"/>
      <c r="O27" s="97"/>
      <c r="P27" s="93">
        <f t="shared" si="8"/>
        <v>72</v>
      </c>
      <c r="Q27" s="94"/>
      <c r="R27" s="95">
        <f>S27+T27</f>
        <v>60</v>
      </c>
      <c r="S27" s="95">
        <v>16</v>
      </c>
      <c r="T27" s="95">
        <v>44</v>
      </c>
      <c r="U27" s="97">
        <v>12</v>
      </c>
      <c r="V27" s="294" t="s">
        <v>287</v>
      </c>
      <c r="W27" s="294"/>
    </row>
    <row r="28" spans="1:23" ht="19.5" customHeight="1">
      <c r="A28" s="91">
        <v>14</v>
      </c>
      <c r="B28" s="92" t="s">
        <v>254</v>
      </c>
      <c r="C28" s="93">
        <v>3</v>
      </c>
      <c r="D28" s="94">
        <v>108</v>
      </c>
      <c r="E28" s="95"/>
      <c r="F28" s="96">
        <f t="shared" si="5"/>
        <v>84</v>
      </c>
      <c r="G28" s="95">
        <f t="shared" si="6"/>
        <v>34</v>
      </c>
      <c r="H28" s="95">
        <f t="shared" si="6"/>
        <v>50</v>
      </c>
      <c r="I28" s="97">
        <f t="shared" si="2"/>
        <v>24</v>
      </c>
      <c r="J28" s="98">
        <f t="shared" si="7"/>
        <v>60</v>
      </c>
      <c r="K28" s="95"/>
      <c r="L28" s="96">
        <f>M28+N28</f>
        <v>48</v>
      </c>
      <c r="M28" s="95">
        <v>16</v>
      </c>
      <c r="N28" s="95">
        <v>32</v>
      </c>
      <c r="O28" s="97">
        <v>12</v>
      </c>
      <c r="P28" s="93">
        <f t="shared" si="8"/>
        <v>48</v>
      </c>
      <c r="Q28" s="94"/>
      <c r="R28" s="95">
        <f>S28+T28</f>
        <v>36</v>
      </c>
      <c r="S28" s="95">
        <v>18</v>
      </c>
      <c r="T28" s="95">
        <v>18</v>
      </c>
      <c r="U28" s="97">
        <v>12</v>
      </c>
      <c r="V28" s="294" t="s">
        <v>287</v>
      </c>
      <c r="W28" s="294"/>
    </row>
    <row r="29" spans="1:23" ht="26.25" customHeight="1">
      <c r="A29" s="91">
        <v>15</v>
      </c>
      <c r="B29" s="92" t="s">
        <v>151</v>
      </c>
      <c r="C29" s="93">
        <v>4</v>
      </c>
      <c r="D29" s="94">
        <v>144</v>
      </c>
      <c r="E29" s="95"/>
      <c r="F29" s="96">
        <f t="shared" si="5"/>
        <v>92</v>
      </c>
      <c r="G29" s="95">
        <f t="shared" si="6"/>
        <v>0</v>
      </c>
      <c r="H29" s="95">
        <f t="shared" si="6"/>
        <v>92</v>
      </c>
      <c r="I29" s="97">
        <f t="shared" si="2"/>
        <v>52</v>
      </c>
      <c r="J29" s="98">
        <f t="shared" si="7"/>
        <v>78</v>
      </c>
      <c r="K29" s="95"/>
      <c r="L29" s="96">
        <f>M29+N29</f>
        <v>54</v>
      </c>
      <c r="M29" s="95"/>
      <c r="N29" s="95">
        <v>54</v>
      </c>
      <c r="O29" s="97">
        <v>24</v>
      </c>
      <c r="P29" s="93">
        <f t="shared" si="8"/>
        <v>66</v>
      </c>
      <c r="Q29" s="94"/>
      <c r="R29" s="95">
        <f>S29+T29</f>
        <v>38</v>
      </c>
      <c r="S29" s="95"/>
      <c r="T29" s="95">
        <v>38</v>
      </c>
      <c r="U29" s="97">
        <v>28</v>
      </c>
      <c r="V29" s="294" t="s">
        <v>287</v>
      </c>
      <c r="W29" s="294"/>
    </row>
    <row r="30" spans="1:23">
      <c r="A30" s="456" t="s">
        <v>255</v>
      </c>
      <c r="B30" s="457"/>
      <c r="C30" s="90">
        <f>C31</f>
        <v>3</v>
      </c>
      <c r="D30" s="87">
        <f t="shared" ref="D30:U30" si="9">D31</f>
        <v>108</v>
      </c>
      <c r="E30" s="87">
        <f t="shared" si="9"/>
        <v>0</v>
      </c>
      <c r="F30" s="99">
        <v>108</v>
      </c>
      <c r="G30" s="87">
        <f t="shared" si="9"/>
        <v>0</v>
      </c>
      <c r="H30" s="87">
        <f t="shared" si="9"/>
        <v>0</v>
      </c>
      <c r="I30" s="89">
        <f t="shared" si="9"/>
        <v>0</v>
      </c>
      <c r="J30" s="90">
        <f t="shared" si="9"/>
        <v>0</v>
      </c>
      <c r="K30" s="87">
        <f t="shared" si="9"/>
        <v>0</v>
      </c>
      <c r="L30" s="87">
        <f t="shared" si="9"/>
        <v>0</v>
      </c>
      <c r="M30" s="87">
        <f t="shared" si="9"/>
        <v>0</v>
      </c>
      <c r="N30" s="87">
        <f t="shared" si="9"/>
        <v>0</v>
      </c>
      <c r="O30" s="89">
        <f t="shared" si="9"/>
        <v>0</v>
      </c>
      <c r="P30" s="90">
        <f t="shared" si="9"/>
        <v>108</v>
      </c>
      <c r="Q30" s="87">
        <f t="shared" si="9"/>
        <v>0</v>
      </c>
      <c r="R30" s="87">
        <f t="shared" si="9"/>
        <v>108</v>
      </c>
      <c r="S30" s="87">
        <f t="shared" si="9"/>
        <v>0</v>
      </c>
      <c r="T30" s="87">
        <f t="shared" si="9"/>
        <v>108</v>
      </c>
      <c r="U30" s="89">
        <f t="shared" si="9"/>
        <v>0</v>
      </c>
      <c r="V30" s="294"/>
      <c r="W30" s="294"/>
    </row>
    <row r="31" spans="1:23" ht="25.5" customHeight="1">
      <c r="A31" s="91">
        <v>16</v>
      </c>
      <c r="B31" s="100" t="s">
        <v>171</v>
      </c>
      <c r="C31" s="93">
        <v>3</v>
      </c>
      <c r="D31" s="94">
        <v>108</v>
      </c>
      <c r="E31" s="95"/>
      <c r="F31" s="96">
        <f>L31+R31</f>
        <v>108</v>
      </c>
      <c r="G31" s="95"/>
      <c r="H31" s="95"/>
      <c r="I31" s="97"/>
      <c r="J31" s="98">
        <f t="shared" si="7"/>
        <v>0</v>
      </c>
      <c r="K31" s="95"/>
      <c r="L31" s="96"/>
      <c r="M31" s="95"/>
      <c r="N31" s="95"/>
      <c r="O31" s="97"/>
      <c r="P31" s="93">
        <f t="shared" si="8"/>
        <v>108</v>
      </c>
      <c r="Q31" s="94"/>
      <c r="R31" s="95">
        <f>S31+T31</f>
        <v>108</v>
      </c>
      <c r="S31" s="95"/>
      <c r="T31" s="95">
        <v>108</v>
      </c>
      <c r="U31" s="97"/>
      <c r="V31" s="294" t="s">
        <v>287</v>
      </c>
      <c r="W31" s="294"/>
    </row>
    <row r="32" spans="1:23">
      <c r="A32" s="458" t="s">
        <v>256</v>
      </c>
      <c r="B32" s="459"/>
      <c r="C32" s="101"/>
      <c r="D32" s="102"/>
      <c r="E32" s="103"/>
      <c r="F32" s="104">
        <v>216</v>
      </c>
      <c r="G32" s="103">
        <v>0</v>
      </c>
      <c r="H32" s="103">
        <v>216</v>
      </c>
      <c r="I32" s="105">
        <v>0</v>
      </c>
      <c r="J32" s="106">
        <v>0</v>
      </c>
      <c r="K32" s="103">
        <v>0</v>
      </c>
      <c r="L32" s="104">
        <v>36</v>
      </c>
      <c r="M32" s="103">
        <v>0</v>
      </c>
      <c r="N32" s="103">
        <v>108</v>
      </c>
      <c r="O32" s="105">
        <v>0</v>
      </c>
      <c r="P32" s="101">
        <v>0</v>
      </c>
      <c r="Q32" s="102">
        <v>0</v>
      </c>
      <c r="R32" s="102">
        <v>36</v>
      </c>
      <c r="S32" s="103">
        <v>0</v>
      </c>
      <c r="T32" s="103">
        <v>108</v>
      </c>
      <c r="U32" s="105">
        <v>0</v>
      </c>
      <c r="V32" s="294"/>
      <c r="W32" s="294"/>
    </row>
    <row r="33" spans="1:23" ht="20.25" customHeight="1">
      <c r="A33" s="91">
        <v>17</v>
      </c>
      <c r="B33" s="107" t="s">
        <v>77</v>
      </c>
      <c r="C33" s="108"/>
      <c r="D33" s="109"/>
      <c r="E33" s="110"/>
      <c r="F33" s="96">
        <v>144</v>
      </c>
      <c r="G33" s="95"/>
      <c r="H33" s="95">
        <v>144</v>
      </c>
      <c r="I33" s="97"/>
      <c r="J33" s="98">
        <f t="shared" si="7"/>
        <v>0</v>
      </c>
      <c r="K33" s="95"/>
      <c r="L33" s="96"/>
      <c r="M33" s="95"/>
      <c r="N33" s="95">
        <v>72</v>
      </c>
      <c r="O33" s="97"/>
      <c r="P33" s="93">
        <f t="shared" si="8"/>
        <v>0</v>
      </c>
      <c r="Q33" s="94"/>
      <c r="R33" s="94"/>
      <c r="S33" s="95"/>
      <c r="T33" s="95">
        <v>72</v>
      </c>
      <c r="U33" s="97"/>
      <c r="V33" s="294"/>
      <c r="W33" s="294"/>
    </row>
    <row r="34" spans="1:23" ht="20.25" customHeight="1">
      <c r="A34" s="123">
        <v>18</v>
      </c>
      <c r="B34" s="124" t="s">
        <v>259</v>
      </c>
      <c r="C34" s="125"/>
      <c r="D34" s="126"/>
      <c r="E34" s="127"/>
      <c r="F34" s="128">
        <v>72</v>
      </c>
      <c r="G34" s="129"/>
      <c r="H34" s="129">
        <v>72</v>
      </c>
      <c r="I34" s="130"/>
      <c r="J34" s="131"/>
      <c r="K34" s="129"/>
      <c r="L34" s="128"/>
      <c r="M34" s="129"/>
      <c r="N34" s="129">
        <v>36</v>
      </c>
      <c r="O34" s="130"/>
      <c r="P34" s="132"/>
      <c r="Q34" s="133"/>
      <c r="R34" s="133"/>
      <c r="S34" s="129"/>
      <c r="T34" s="129">
        <v>36</v>
      </c>
      <c r="U34" s="130"/>
      <c r="V34" s="294"/>
      <c r="W34" s="294"/>
    </row>
    <row r="35" spans="1:23" ht="15.75" thickBot="1">
      <c r="A35" s="460" t="s">
        <v>179</v>
      </c>
      <c r="B35" s="461"/>
      <c r="C35" s="111">
        <f>C30+C14</f>
        <v>60</v>
      </c>
      <c r="D35" s="112">
        <f t="shared" ref="D35:U35" si="10">D30+D14</f>
        <v>2160</v>
      </c>
      <c r="E35" s="112">
        <f t="shared" si="10"/>
        <v>117</v>
      </c>
      <c r="F35" s="112">
        <f t="shared" si="10"/>
        <v>1568</v>
      </c>
      <c r="G35" s="112">
        <f t="shared" si="10"/>
        <v>444</v>
      </c>
      <c r="H35" s="112">
        <f t="shared" si="10"/>
        <v>1016</v>
      </c>
      <c r="I35" s="113">
        <f t="shared" si="10"/>
        <v>475</v>
      </c>
      <c r="J35" s="111">
        <f t="shared" si="10"/>
        <v>997</v>
      </c>
      <c r="K35" s="112">
        <f t="shared" si="10"/>
        <v>36</v>
      </c>
      <c r="L35" s="112">
        <f t="shared" si="10"/>
        <v>730</v>
      </c>
      <c r="M35" s="112">
        <f t="shared" si="10"/>
        <v>198</v>
      </c>
      <c r="N35" s="112">
        <f t="shared" si="10"/>
        <v>604</v>
      </c>
      <c r="O35" s="113">
        <f t="shared" si="10"/>
        <v>231</v>
      </c>
      <c r="P35" s="111">
        <f t="shared" si="10"/>
        <v>1163</v>
      </c>
      <c r="Q35" s="112">
        <f t="shared" si="10"/>
        <v>81</v>
      </c>
      <c r="R35" s="112">
        <f t="shared" si="10"/>
        <v>838</v>
      </c>
      <c r="S35" s="112">
        <f t="shared" si="10"/>
        <v>246</v>
      </c>
      <c r="T35" s="112">
        <f t="shared" si="10"/>
        <v>664</v>
      </c>
      <c r="U35" s="113">
        <f t="shared" si="10"/>
        <v>244</v>
      </c>
      <c r="V35" s="454"/>
      <c r="W35" s="455"/>
    </row>
    <row r="36" spans="1:23">
      <c r="B36" s="114"/>
      <c r="C36" s="114"/>
      <c r="D36" s="114"/>
      <c r="E36" s="114"/>
      <c r="F36" s="114"/>
      <c r="G36" s="114"/>
      <c r="H36" s="114"/>
      <c r="I36" s="115"/>
      <c r="J36" s="115"/>
      <c r="K36" s="115"/>
      <c r="L36" s="114"/>
      <c r="M36" s="114"/>
      <c r="N36" s="114"/>
      <c r="O36" s="115"/>
      <c r="P36" s="116"/>
      <c r="Q36" s="116"/>
      <c r="R36" s="114"/>
      <c r="S36" s="114"/>
      <c r="T36" s="114"/>
      <c r="U36" s="115"/>
    </row>
    <row r="37" spans="1:23">
      <c r="B37" s="114"/>
      <c r="C37" s="114"/>
      <c r="D37" s="114"/>
      <c r="E37" s="114"/>
      <c r="F37" s="114"/>
      <c r="G37" s="114"/>
      <c r="H37" s="114"/>
      <c r="I37" s="115"/>
      <c r="J37" s="115"/>
      <c r="K37" s="115"/>
      <c r="L37" s="114"/>
      <c r="M37" s="114"/>
      <c r="N37" s="114"/>
      <c r="O37" s="115"/>
      <c r="P37" s="115"/>
      <c r="Q37" s="115"/>
      <c r="R37" s="114"/>
      <c r="S37" s="114"/>
      <c r="T37" s="114"/>
      <c r="U37" s="115"/>
    </row>
  </sheetData>
  <mergeCells count="42">
    <mergeCell ref="A1:U1"/>
    <mergeCell ref="A2:F2"/>
    <mergeCell ref="A3:U3"/>
    <mergeCell ref="B8:U8"/>
    <mergeCell ref="A9:A13"/>
    <mergeCell ref="B9:B13"/>
    <mergeCell ref="C9:I9"/>
    <mergeCell ref="J9:O9"/>
    <mergeCell ref="P9:U9"/>
    <mergeCell ref="K10:K13"/>
    <mergeCell ref="C11:C13"/>
    <mergeCell ref="D11:D13"/>
    <mergeCell ref="F11:F13"/>
    <mergeCell ref="G11:G13"/>
    <mergeCell ref="C10:D10"/>
    <mergeCell ref="E10:E13"/>
    <mergeCell ref="K2:U2"/>
    <mergeCell ref="F10:H10"/>
    <mergeCell ref="I10:I13"/>
    <mergeCell ref="J10:J13"/>
    <mergeCell ref="O10:O13"/>
    <mergeCell ref="P10:P13"/>
    <mergeCell ref="A4:U4"/>
    <mergeCell ref="Q5:U5"/>
    <mergeCell ref="R6:U6"/>
    <mergeCell ref="R7:U7"/>
    <mergeCell ref="H11:H13"/>
    <mergeCell ref="L11:L13"/>
    <mergeCell ref="M11:M13"/>
    <mergeCell ref="N11:N13"/>
    <mergeCell ref="R11:R13"/>
    <mergeCell ref="S11:S13"/>
    <mergeCell ref="L10:N10"/>
    <mergeCell ref="Q10:Q13"/>
    <mergeCell ref="R10:T10"/>
    <mergeCell ref="U10:U13"/>
    <mergeCell ref="T11:T13"/>
    <mergeCell ref="V35:W35"/>
    <mergeCell ref="A14:B14"/>
    <mergeCell ref="A30:B30"/>
    <mergeCell ref="A32:B32"/>
    <mergeCell ref="A35:B35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topLeftCell="A7" workbookViewId="0">
      <selection activeCell="M23" sqref="M23"/>
    </sheetView>
  </sheetViews>
  <sheetFormatPr defaultRowHeight="15"/>
  <cols>
    <col min="1" max="1" width="5.5703125" customWidth="1"/>
    <col min="2" max="2" width="15.5703125" customWidth="1"/>
    <col min="3" max="3" width="4.5703125" customWidth="1"/>
    <col min="4" max="4" width="5.28515625" customWidth="1"/>
    <col min="5" max="5" width="5.42578125" customWidth="1"/>
    <col min="6" max="6" width="5.7109375" customWidth="1"/>
    <col min="7" max="7" width="6" customWidth="1"/>
    <col min="8" max="8" width="6.42578125" customWidth="1"/>
    <col min="9" max="9" width="6" customWidth="1"/>
    <col min="10" max="10" width="5.85546875" customWidth="1"/>
    <col min="11" max="11" width="4.85546875" customWidth="1"/>
    <col min="12" max="12" width="5.5703125" customWidth="1"/>
    <col min="13" max="14" width="4.85546875" customWidth="1"/>
    <col min="15" max="17" width="5.140625" customWidth="1"/>
    <col min="18" max="18" width="4.7109375" customWidth="1"/>
    <col min="19" max="19" width="6.28515625" customWidth="1"/>
    <col min="20" max="21" width="5.85546875" customWidth="1"/>
  </cols>
  <sheetData>
    <row r="1" spans="1:24" ht="60.75" customHeight="1">
      <c r="A1" s="486" t="s">
        <v>324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4" ht="110.25" customHeight="1">
      <c r="A2" s="466" t="s">
        <v>355</v>
      </c>
      <c r="B2" s="342"/>
      <c r="C2" s="342"/>
      <c r="D2" s="342"/>
      <c r="E2" s="342"/>
      <c r="F2" s="342"/>
      <c r="G2" s="1"/>
      <c r="H2" s="118"/>
      <c r="I2" s="118"/>
      <c r="J2" s="118"/>
      <c r="K2" s="466" t="s">
        <v>356</v>
      </c>
      <c r="L2" s="470"/>
      <c r="M2" s="470"/>
      <c r="N2" s="470"/>
      <c r="O2" s="470"/>
      <c r="P2" s="470"/>
      <c r="Q2" s="470"/>
      <c r="R2" s="470"/>
      <c r="S2" s="470"/>
      <c r="T2" s="135"/>
    </row>
    <row r="3" spans="1:24" ht="21.75" customHeight="1">
      <c r="A3" s="119"/>
      <c r="B3" s="119"/>
      <c r="C3" s="119"/>
      <c r="D3" s="119"/>
      <c r="E3" s="134"/>
      <c r="F3" s="134"/>
      <c r="G3" s="1"/>
      <c r="H3" s="118"/>
      <c r="I3" s="118"/>
      <c r="J3" s="118"/>
      <c r="K3" s="119"/>
      <c r="L3" s="119"/>
      <c r="M3" s="119"/>
      <c r="N3" s="119"/>
      <c r="O3" s="119"/>
      <c r="P3" s="119"/>
      <c r="Q3" s="119"/>
      <c r="R3" s="135"/>
      <c r="S3" s="135"/>
      <c r="T3" s="135"/>
    </row>
    <row r="4" spans="1:24" ht="46.5" customHeight="1">
      <c r="A4" s="341" t="s">
        <v>333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</row>
    <row r="5" spans="1:24" ht="19.5" customHeight="1">
      <c r="A5" s="471" t="s">
        <v>335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</row>
    <row r="6" spans="1:24" ht="20.25" customHeight="1" thickBot="1">
      <c r="B6" s="136"/>
      <c r="C6" s="136"/>
      <c r="D6" s="136"/>
      <c r="E6" s="136"/>
      <c r="F6" s="137"/>
      <c r="G6" s="114"/>
      <c r="H6" s="298" t="s">
        <v>260</v>
      </c>
      <c r="I6" s="138"/>
      <c r="J6" s="138"/>
      <c r="K6" s="138"/>
      <c r="L6" s="114"/>
      <c r="N6" s="114"/>
      <c r="O6" s="138" t="s">
        <v>331</v>
      </c>
      <c r="P6" s="138"/>
      <c r="Q6" s="138"/>
      <c r="R6" s="114"/>
      <c r="S6" s="114"/>
      <c r="T6" s="114"/>
      <c r="U6" s="114"/>
    </row>
    <row r="7" spans="1:24">
      <c r="A7" s="496" t="s">
        <v>238</v>
      </c>
      <c r="B7" s="477" t="s">
        <v>239</v>
      </c>
      <c r="C7" s="479" t="s">
        <v>261</v>
      </c>
      <c r="D7" s="480"/>
      <c r="E7" s="480"/>
      <c r="F7" s="480"/>
      <c r="G7" s="480"/>
      <c r="H7" s="480"/>
      <c r="I7" s="481"/>
      <c r="J7" s="499" t="s">
        <v>262</v>
      </c>
      <c r="K7" s="480"/>
      <c r="L7" s="480"/>
      <c r="M7" s="480"/>
      <c r="N7" s="480"/>
      <c r="O7" s="500"/>
      <c r="P7" s="120"/>
      <c r="Q7" s="480" t="s">
        <v>263</v>
      </c>
      <c r="R7" s="480"/>
      <c r="S7" s="480"/>
      <c r="T7" s="480"/>
      <c r="U7" s="481"/>
    </row>
    <row r="8" spans="1:24">
      <c r="A8" s="497"/>
      <c r="B8" s="498"/>
      <c r="C8" s="502" t="s">
        <v>243</v>
      </c>
      <c r="D8" s="503"/>
      <c r="E8" s="487" t="s">
        <v>244</v>
      </c>
      <c r="F8" s="504" t="s">
        <v>245</v>
      </c>
      <c r="G8" s="505"/>
      <c r="H8" s="506"/>
      <c r="I8" s="491" t="s">
        <v>246</v>
      </c>
      <c r="J8" s="507" t="s">
        <v>264</v>
      </c>
      <c r="K8" s="487" t="s">
        <v>244</v>
      </c>
      <c r="L8" s="490" t="s">
        <v>245</v>
      </c>
      <c r="M8" s="490"/>
      <c r="N8" s="490"/>
      <c r="O8" s="501" t="s">
        <v>246</v>
      </c>
      <c r="P8" s="489" t="s">
        <v>265</v>
      </c>
      <c r="Q8" s="487" t="s">
        <v>244</v>
      </c>
      <c r="R8" s="490" t="s">
        <v>245</v>
      </c>
      <c r="S8" s="490"/>
      <c r="T8" s="490"/>
      <c r="U8" s="491" t="s">
        <v>246</v>
      </c>
    </row>
    <row r="9" spans="1:24">
      <c r="A9" s="497"/>
      <c r="B9" s="498"/>
      <c r="C9" s="489" t="s">
        <v>249</v>
      </c>
      <c r="D9" s="487" t="s">
        <v>250</v>
      </c>
      <c r="E9" s="487"/>
      <c r="F9" s="488" t="s">
        <v>243</v>
      </c>
      <c r="G9" s="487" t="s">
        <v>251</v>
      </c>
      <c r="H9" s="487" t="s">
        <v>252</v>
      </c>
      <c r="I9" s="491"/>
      <c r="J9" s="507"/>
      <c r="K9" s="487"/>
      <c r="L9" s="488" t="s">
        <v>243</v>
      </c>
      <c r="M9" s="487" t="s">
        <v>251</v>
      </c>
      <c r="N9" s="487" t="s">
        <v>252</v>
      </c>
      <c r="O9" s="501"/>
      <c r="P9" s="489"/>
      <c r="Q9" s="487"/>
      <c r="R9" s="488" t="s">
        <v>243</v>
      </c>
      <c r="S9" s="487" t="s">
        <v>251</v>
      </c>
      <c r="T9" s="487" t="s">
        <v>252</v>
      </c>
      <c r="U9" s="491"/>
    </row>
    <row r="10" spans="1:24">
      <c r="A10" s="497"/>
      <c r="B10" s="498"/>
      <c r="C10" s="489"/>
      <c r="D10" s="487"/>
      <c r="E10" s="487"/>
      <c r="F10" s="488"/>
      <c r="G10" s="487"/>
      <c r="H10" s="487"/>
      <c r="I10" s="491"/>
      <c r="J10" s="507"/>
      <c r="K10" s="487"/>
      <c r="L10" s="488"/>
      <c r="M10" s="487"/>
      <c r="N10" s="487"/>
      <c r="O10" s="501"/>
      <c r="P10" s="489"/>
      <c r="Q10" s="487"/>
      <c r="R10" s="488"/>
      <c r="S10" s="487"/>
      <c r="T10" s="487"/>
      <c r="U10" s="491"/>
    </row>
    <row r="11" spans="1:24">
      <c r="A11" s="497"/>
      <c r="B11" s="498"/>
      <c r="C11" s="489"/>
      <c r="D11" s="487"/>
      <c r="E11" s="487"/>
      <c r="F11" s="488"/>
      <c r="G11" s="487"/>
      <c r="H11" s="487"/>
      <c r="I11" s="491"/>
      <c r="J11" s="507"/>
      <c r="K11" s="487"/>
      <c r="L11" s="488"/>
      <c r="M11" s="487"/>
      <c r="N11" s="487"/>
      <c r="O11" s="501"/>
      <c r="P11" s="489"/>
      <c r="Q11" s="487"/>
      <c r="R11" s="488"/>
      <c r="S11" s="487"/>
      <c r="T11" s="487"/>
      <c r="U11" s="491"/>
    </row>
    <row r="12" spans="1:24">
      <c r="A12" s="492" t="s">
        <v>20</v>
      </c>
      <c r="B12" s="493"/>
      <c r="C12" s="121">
        <f>C13+C14+C15+C16+C17+C18+C19+C20+C21+C22+C23+C24+C25+C26+C27+C28</f>
        <v>57</v>
      </c>
      <c r="D12" s="87">
        <f t="shared" ref="D12:U12" si="0">D13+D14+D15+D16+D17+D18+D19+D20+D21+D22+D23+D24+D25+D26+D27+D28</f>
        <v>2052</v>
      </c>
      <c r="E12" s="87">
        <f t="shared" si="0"/>
        <v>117</v>
      </c>
      <c r="F12" s="87">
        <f t="shared" si="0"/>
        <v>1414</v>
      </c>
      <c r="G12" s="87">
        <f t="shared" si="0"/>
        <v>352</v>
      </c>
      <c r="H12" s="87">
        <f t="shared" si="0"/>
        <v>1062</v>
      </c>
      <c r="I12" s="89">
        <f t="shared" si="0"/>
        <v>521</v>
      </c>
      <c r="J12" s="88">
        <f t="shared" si="0"/>
        <v>999</v>
      </c>
      <c r="K12" s="87">
        <f t="shared" si="0"/>
        <v>36</v>
      </c>
      <c r="L12" s="87">
        <f t="shared" si="0"/>
        <v>698</v>
      </c>
      <c r="M12" s="87">
        <f t="shared" si="0"/>
        <v>172</v>
      </c>
      <c r="N12" s="87">
        <f t="shared" si="0"/>
        <v>526</v>
      </c>
      <c r="O12" s="122">
        <f t="shared" si="0"/>
        <v>265</v>
      </c>
      <c r="P12" s="121">
        <f t="shared" si="0"/>
        <v>1053</v>
      </c>
      <c r="Q12" s="87">
        <f t="shared" si="0"/>
        <v>81</v>
      </c>
      <c r="R12" s="87">
        <f t="shared" si="0"/>
        <v>716</v>
      </c>
      <c r="S12" s="87">
        <f t="shared" si="0"/>
        <v>180</v>
      </c>
      <c r="T12" s="87">
        <f t="shared" si="0"/>
        <v>536</v>
      </c>
      <c r="U12" s="89">
        <f t="shared" si="0"/>
        <v>256</v>
      </c>
      <c r="V12" s="293" t="s">
        <v>286</v>
      </c>
      <c r="W12" s="294"/>
      <c r="X12" s="294"/>
    </row>
    <row r="13" spans="1:24">
      <c r="A13" s="139">
        <v>1</v>
      </c>
      <c r="B13" s="140" t="s">
        <v>27</v>
      </c>
      <c r="C13" s="141">
        <v>4</v>
      </c>
      <c r="D13" s="95">
        <v>144</v>
      </c>
      <c r="E13" s="95">
        <v>27</v>
      </c>
      <c r="F13" s="96">
        <f t="shared" ref="F13:G28" si="1">L13+R13</f>
        <v>102</v>
      </c>
      <c r="G13" s="95">
        <f>M13+S13</f>
        <v>34</v>
      </c>
      <c r="H13" s="95">
        <f t="shared" ref="H13:I28" si="2">N13+T13</f>
        <v>68</v>
      </c>
      <c r="I13" s="97">
        <f t="shared" si="2"/>
        <v>15</v>
      </c>
      <c r="J13" s="142">
        <f>K13+L13+O13</f>
        <v>60</v>
      </c>
      <c r="K13" s="96"/>
      <c r="L13" s="95">
        <f t="shared" ref="L13:L26" si="3">M13+N13</f>
        <v>50</v>
      </c>
      <c r="M13" s="95">
        <v>16</v>
      </c>
      <c r="N13" s="95">
        <v>34</v>
      </c>
      <c r="O13" s="143">
        <v>10</v>
      </c>
      <c r="P13" s="141">
        <f>Q13+R13+U13</f>
        <v>84</v>
      </c>
      <c r="Q13" s="95">
        <v>27</v>
      </c>
      <c r="R13" s="95">
        <f>S13+T13</f>
        <v>52</v>
      </c>
      <c r="S13" s="95">
        <v>18</v>
      </c>
      <c r="T13" s="95">
        <v>34</v>
      </c>
      <c r="U13" s="97">
        <v>5</v>
      </c>
      <c r="V13" s="294" t="s">
        <v>289</v>
      </c>
      <c r="W13" s="294"/>
      <c r="X13" s="294"/>
    </row>
    <row r="14" spans="1:24">
      <c r="A14" s="139">
        <v>2</v>
      </c>
      <c r="B14" s="140" t="s">
        <v>30</v>
      </c>
      <c r="C14" s="141">
        <v>5</v>
      </c>
      <c r="D14" s="95">
        <v>180</v>
      </c>
      <c r="E14" s="95">
        <v>27</v>
      </c>
      <c r="F14" s="96">
        <f t="shared" si="1"/>
        <v>108</v>
      </c>
      <c r="G14" s="95">
        <f t="shared" si="1"/>
        <v>0</v>
      </c>
      <c r="H14" s="95">
        <f t="shared" si="2"/>
        <v>108</v>
      </c>
      <c r="I14" s="97">
        <f t="shared" si="2"/>
        <v>45</v>
      </c>
      <c r="J14" s="142">
        <f t="shared" ref="J14:J30" si="4">K14+L14+O14</f>
        <v>76</v>
      </c>
      <c r="K14" s="96"/>
      <c r="L14" s="95">
        <v>54</v>
      </c>
      <c r="M14" s="95"/>
      <c r="N14" s="95">
        <v>54</v>
      </c>
      <c r="O14" s="143">
        <v>22</v>
      </c>
      <c r="P14" s="141">
        <f t="shared" ref="P14:P30" si="5">Q14+R14+U14</f>
        <v>104</v>
      </c>
      <c r="Q14" s="95">
        <v>27</v>
      </c>
      <c r="R14" s="95">
        <f>S14+T14</f>
        <v>54</v>
      </c>
      <c r="S14" s="95"/>
      <c r="T14" s="95">
        <v>54</v>
      </c>
      <c r="U14" s="97">
        <v>23</v>
      </c>
      <c r="V14" s="294" t="s">
        <v>289</v>
      </c>
      <c r="W14" s="294"/>
      <c r="X14" s="294"/>
    </row>
    <row r="15" spans="1:24" ht="24">
      <c r="A15" s="139">
        <v>3</v>
      </c>
      <c r="B15" s="140" t="s">
        <v>32</v>
      </c>
      <c r="C15" s="141">
        <v>2</v>
      </c>
      <c r="D15" s="95">
        <v>72</v>
      </c>
      <c r="E15" s="95"/>
      <c r="F15" s="96">
        <f t="shared" si="1"/>
        <v>36</v>
      </c>
      <c r="G15" s="95">
        <f t="shared" si="1"/>
        <v>2</v>
      </c>
      <c r="H15" s="95">
        <f t="shared" si="2"/>
        <v>34</v>
      </c>
      <c r="I15" s="97">
        <f t="shared" si="2"/>
        <v>36</v>
      </c>
      <c r="J15" s="142">
        <f t="shared" si="4"/>
        <v>72</v>
      </c>
      <c r="K15" s="96"/>
      <c r="L15" s="95">
        <f t="shared" si="3"/>
        <v>36</v>
      </c>
      <c r="M15" s="95">
        <v>2</v>
      </c>
      <c r="N15" s="95">
        <v>34</v>
      </c>
      <c r="O15" s="143">
        <v>36</v>
      </c>
      <c r="P15" s="141">
        <f t="shared" si="5"/>
        <v>0</v>
      </c>
      <c r="Q15" s="95"/>
      <c r="R15" s="95"/>
      <c r="S15" s="95"/>
      <c r="T15" s="95"/>
      <c r="U15" s="97"/>
      <c r="V15" s="294" t="s">
        <v>33</v>
      </c>
      <c r="W15" s="294"/>
      <c r="X15" s="294"/>
    </row>
    <row r="16" spans="1:24" ht="36">
      <c r="A16" s="139">
        <v>4</v>
      </c>
      <c r="B16" s="140" t="s">
        <v>37</v>
      </c>
      <c r="C16" s="141">
        <v>4</v>
      </c>
      <c r="D16" s="95">
        <v>144</v>
      </c>
      <c r="E16" s="95"/>
      <c r="F16" s="96">
        <f t="shared" si="1"/>
        <v>106</v>
      </c>
      <c r="G16" s="95">
        <f t="shared" si="1"/>
        <v>34</v>
      </c>
      <c r="H16" s="95">
        <f t="shared" si="2"/>
        <v>72</v>
      </c>
      <c r="I16" s="97">
        <f t="shared" si="2"/>
        <v>38</v>
      </c>
      <c r="J16" s="142">
        <f t="shared" si="4"/>
        <v>68</v>
      </c>
      <c r="K16" s="96"/>
      <c r="L16" s="95">
        <v>52</v>
      </c>
      <c r="M16" s="95">
        <v>16</v>
      </c>
      <c r="N16" s="95">
        <v>36</v>
      </c>
      <c r="O16" s="143">
        <v>16</v>
      </c>
      <c r="P16" s="141">
        <f t="shared" si="5"/>
        <v>76</v>
      </c>
      <c r="Q16" s="95"/>
      <c r="R16" s="95">
        <f>S16+T16</f>
        <v>54</v>
      </c>
      <c r="S16" s="95">
        <v>18</v>
      </c>
      <c r="T16" s="95">
        <v>36</v>
      </c>
      <c r="U16" s="97">
        <v>22</v>
      </c>
      <c r="V16" s="294" t="s">
        <v>78</v>
      </c>
      <c r="W16" s="294"/>
      <c r="X16" s="294"/>
    </row>
    <row r="17" spans="1:24" ht="36">
      <c r="A17" s="139">
        <v>5</v>
      </c>
      <c r="B17" s="140" t="s">
        <v>40</v>
      </c>
      <c r="C17" s="141">
        <v>4</v>
      </c>
      <c r="D17" s="95">
        <v>144</v>
      </c>
      <c r="E17" s="95"/>
      <c r="F17" s="96">
        <f t="shared" si="1"/>
        <v>106</v>
      </c>
      <c r="G17" s="95">
        <f t="shared" si="1"/>
        <v>34</v>
      </c>
      <c r="H17" s="95">
        <f t="shared" si="2"/>
        <v>72</v>
      </c>
      <c r="I17" s="97">
        <f t="shared" si="2"/>
        <v>38</v>
      </c>
      <c r="J17" s="142">
        <f t="shared" si="4"/>
        <v>68</v>
      </c>
      <c r="K17" s="96"/>
      <c r="L17" s="95">
        <v>52</v>
      </c>
      <c r="M17" s="95">
        <v>16</v>
      </c>
      <c r="N17" s="95">
        <v>36</v>
      </c>
      <c r="O17" s="143">
        <v>16</v>
      </c>
      <c r="P17" s="141">
        <f t="shared" si="5"/>
        <v>76</v>
      </c>
      <c r="Q17" s="95"/>
      <c r="R17" s="95">
        <f>S17+T17</f>
        <v>54</v>
      </c>
      <c r="S17" s="95">
        <v>18</v>
      </c>
      <c r="T17" s="95">
        <v>36</v>
      </c>
      <c r="U17" s="97">
        <v>22</v>
      </c>
      <c r="V17" s="294" t="s">
        <v>78</v>
      </c>
      <c r="W17" s="294"/>
      <c r="X17" s="294"/>
    </row>
    <row r="18" spans="1:24" ht="24">
      <c r="A18" s="139">
        <v>6</v>
      </c>
      <c r="B18" s="140" t="s">
        <v>42</v>
      </c>
      <c r="C18" s="141">
        <v>4</v>
      </c>
      <c r="D18" s="95">
        <v>144</v>
      </c>
      <c r="E18" s="95"/>
      <c r="F18" s="96">
        <f t="shared" si="1"/>
        <v>106</v>
      </c>
      <c r="G18" s="95">
        <f t="shared" si="1"/>
        <v>34</v>
      </c>
      <c r="H18" s="95">
        <f t="shared" si="2"/>
        <v>72</v>
      </c>
      <c r="I18" s="97">
        <f t="shared" si="2"/>
        <v>38</v>
      </c>
      <c r="J18" s="142">
        <f t="shared" si="4"/>
        <v>58</v>
      </c>
      <c r="K18" s="96"/>
      <c r="L18" s="95">
        <f t="shared" si="3"/>
        <v>52</v>
      </c>
      <c r="M18" s="95">
        <v>16</v>
      </c>
      <c r="N18" s="95">
        <v>36</v>
      </c>
      <c r="O18" s="143">
        <v>6</v>
      </c>
      <c r="P18" s="141">
        <f t="shared" si="5"/>
        <v>86</v>
      </c>
      <c r="Q18" s="95"/>
      <c r="R18" s="95">
        <f>S18+T18</f>
        <v>54</v>
      </c>
      <c r="S18" s="95">
        <v>18</v>
      </c>
      <c r="T18" s="95">
        <v>36</v>
      </c>
      <c r="U18" s="97">
        <v>32</v>
      </c>
      <c r="V18" s="294" t="s">
        <v>78</v>
      </c>
      <c r="W18" s="294"/>
      <c r="X18" s="294"/>
    </row>
    <row r="19" spans="1:24" ht="36">
      <c r="A19" s="139">
        <v>7</v>
      </c>
      <c r="B19" s="140" t="s">
        <v>45</v>
      </c>
      <c r="C19" s="141">
        <v>2</v>
      </c>
      <c r="D19" s="95">
        <v>72</v>
      </c>
      <c r="E19" s="95"/>
      <c r="F19" s="96">
        <f t="shared" si="1"/>
        <v>54</v>
      </c>
      <c r="G19" s="95">
        <f t="shared" si="1"/>
        <v>18</v>
      </c>
      <c r="H19" s="95">
        <f t="shared" si="2"/>
        <v>36</v>
      </c>
      <c r="I19" s="97">
        <f t="shared" si="2"/>
        <v>18</v>
      </c>
      <c r="J19" s="142">
        <f t="shared" si="4"/>
        <v>0</v>
      </c>
      <c r="K19" s="96"/>
      <c r="L19" s="95">
        <f t="shared" si="3"/>
        <v>0</v>
      </c>
      <c r="M19" s="95"/>
      <c r="N19" s="95"/>
      <c r="O19" s="143"/>
      <c r="P19" s="141">
        <f t="shared" si="5"/>
        <v>72</v>
      </c>
      <c r="Q19" s="95"/>
      <c r="R19" s="95">
        <f>S19+T19</f>
        <v>54</v>
      </c>
      <c r="S19" s="95">
        <v>18</v>
      </c>
      <c r="T19" s="95">
        <v>36</v>
      </c>
      <c r="U19" s="97">
        <v>18</v>
      </c>
      <c r="V19" s="294" t="s">
        <v>78</v>
      </c>
      <c r="W19" s="294"/>
      <c r="X19" s="294"/>
    </row>
    <row r="20" spans="1:24" ht="24">
      <c r="A20" s="139">
        <v>8</v>
      </c>
      <c r="B20" s="140" t="s">
        <v>54</v>
      </c>
      <c r="C20" s="141">
        <v>4</v>
      </c>
      <c r="D20" s="95">
        <v>144</v>
      </c>
      <c r="E20" s="95">
        <v>36</v>
      </c>
      <c r="F20" s="96">
        <f t="shared" si="1"/>
        <v>68</v>
      </c>
      <c r="G20" s="95">
        <f t="shared" si="1"/>
        <v>32</v>
      </c>
      <c r="H20" s="95">
        <f t="shared" si="2"/>
        <v>36</v>
      </c>
      <c r="I20" s="97">
        <f t="shared" si="2"/>
        <v>40</v>
      </c>
      <c r="J20" s="142">
        <f t="shared" si="4"/>
        <v>144</v>
      </c>
      <c r="K20" s="96">
        <v>36</v>
      </c>
      <c r="L20" s="95">
        <f t="shared" si="3"/>
        <v>68</v>
      </c>
      <c r="M20" s="95">
        <v>32</v>
      </c>
      <c r="N20" s="95">
        <v>36</v>
      </c>
      <c r="O20" s="143">
        <v>40</v>
      </c>
      <c r="P20" s="141">
        <f t="shared" si="5"/>
        <v>0</v>
      </c>
      <c r="Q20" s="95"/>
      <c r="R20" s="95"/>
      <c r="S20" s="95"/>
      <c r="T20" s="95"/>
      <c r="U20" s="97"/>
      <c r="V20" s="294" t="s">
        <v>290</v>
      </c>
      <c r="W20" s="294"/>
      <c r="X20" s="294"/>
    </row>
    <row r="21" spans="1:24">
      <c r="A21" s="139">
        <v>9</v>
      </c>
      <c r="B21" s="140" t="s">
        <v>60</v>
      </c>
      <c r="C21" s="141">
        <v>4</v>
      </c>
      <c r="D21" s="95">
        <v>144</v>
      </c>
      <c r="E21" s="95"/>
      <c r="F21" s="96">
        <f t="shared" si="1"/>
        <v>106</v>
      </c>
      <c r="G21" s="95">
        <f t="shared" si="1"/>
        <v>34</v>
      </c>
      <c r="H21" s="95">
        <f t="shared" si="2"/>
        <v>72</v>
      </c>
      <c r="I21" s="97">
        <f t="shared" si="2"/>
        <v>38</v>
      </c>
      <c r="J21" s="142">
        <f t="shared" si="4"/>
        <v>68</v>
      </c>
      <c r="K21" s="96"/>
      <c r="L21" s="95">
        <f t="shared" si="3"/>
        <v>52</v>
      </c>
      <c r="M21" s="95">
        <v>16</v>
      </c>
      <c r="N21" s="95">
        <v>36</v>
      </c>
      <c r="O21" s="143">
        <v>16</v>
      </c>
      <c r="P21" s="141">
        <f t="shared" si="5"/>
        <v>76</v>
      </c>
      <c r="Q21" s="95"/>
      <c r="R21" s="95">
        <f t="shared" ref="R21:R27" si="6">S21+T21</f>
        <v>54</v>
      </c>
      <c r="S21" s="95">
        <v>18</v>
      </c>
      <c r="T21" s="95">
        <v>36</v>
      </c>
      <c r="U21" s="97">
        <v>22</v>
      </c>
      <c r="V21" s="294" t="s">
        <v>78</v>
      </c>
      <c r="W21" s="294"/>
      <c r="X21" s="294"/>
    </row>
    <row r="22" spans="1:24" ht="24">
      <c r="A22" s="139">
        <v>10</v>
      </c>
      <c r="B22" s="140" t="s">
        <v>77</v>
      </c>
      <c r="C22" s="141">
        <v>2</v>
      </c>
      <c r="D22" s="95">
        <v>72</v>
      </c>
      <c r="E22" s="95"/>
      <c r="F22" s="96">
        <f t="shared" si="1"/>
        <v>72</v>
      </c>
      <c r="G22" s="95"/>
      <c r="H22" s="95">
        <f t="shared" si="2"/>
        <v>72</v>
      </c>
      <c r="I22" s="97"/>
      <c r="J22" s="142">
        <f t="shared" si="4"/>
        <v>36</v>
      </c>
      <c r="K22" s="96"/>
      <c r="L22" s="95">
        <f t="shared" si="3"/>
        <v>36</v>
      </c>
      <c r="M22" s="95"/>
      <c r="N22" s="95">
        <v>36</v>
      </c>
      <c r="O22" s="143"/>
      <c r="P22" s="141">
        <f t="shared" si="5"/>
        <v>36</v>
      </c>
      <c r="Q22" s="95"/>
      <c r="R22" s="95">
        <f t="shared" si="6"/>
        <v>36</v>
      </c>
      <c r="S22" s="95"/>
      <c r="T22" s="95">
        <v>36</v>
      </c>
      <c r="U22" s="97"/>
      <c r="V22" s="294" t="s">
        <v>78</v>
      </c>
      <c r="W22" s="294"/>
      <c r="X22" s="294"/>
    </row>
    <row r="23" spans="1:24">
      <c r="A23" s="139">
        <v>11</v>
      </c>
      <c r="B23" s="140" t="s">
        <v>86</v>
      </c>
      <c r="C23" s="141">
        <v>5</v>
      </c>
      <c r="D23" s="95">
        <v>180</v>
      </c>
      <c r="E23" s="95"/>
      <c r="F23" s="96">
        <f t="shared" si="1"/>
        <v>124</v>
      </c>
      <c r="G23" s="95">
        <f t="shared" si="1"/>
        <v>48</v>
      </c>
      <c r="H23" s="95">
        <f t="shared" si="2"/>
        <v>76</v>
      </c>
      <c r="I23" s="97">
        <f t="shared" si="2"/>
        <v>56</v>
      </c>
      <c r="J23" s="142">
        <f t="shared" si="4"/>
        <v>80</v>
      </c>
      <c r="K23" s="96"/>
      <c r="L23" s="95">
        <f t="shared" si="3"/>
        <v>52</v>
      </c>
      <c r="M23" s="95">
        <v>16</v>
      </c>
      <c r="N23" s="95">
        <v>36</v>
      </c>
      <c r="O23" s="144">
        <v>28</v>
      </c>
      <c r="P23" s="141">
        <f t="shared" si="5"/>
        <v>100</v>
      </c>
      <c r="Q23" s="95"/>
      <c r="R23" s="95">
        <f t="shared" si="6"/>
        <v>72</v>
      </c>
      <c r="S23" s="95">
        <v>32</v>
      </c>
      <c r="T23" s="95">
        <v>40</v>
      </c>
      <c r="U23" s="97">
        <v>28</v>
      </c>
      <c r="V23" s="294" t="s">
        <v>78</v>
      </c>
      <c r="W23" s="294"/>
      <c r="X23" s="294"/>
    </row>
    <row r="24" spans="1:24">
      <c r="A24" s="139">
        <v>12</v>
      </c>
      <c r="B24" s="140" t="s">
        <v>109</v>
      </c>
      <c r="C24" s="141">
        <v>4</v>
      </c>
      <c r="D24" s="95">
        <v>144</v>
      </c>
      <c r="E24" s="95">
        <v>27</v>
      </c>
      <c r="F24" s="96">
        <f t="shared" si="1"/>
        <v>106</v>
      </c>
      <c r="G24" s="95">
        <f t="shared" si="1"/>
        <v>32</v>
      </c>
      <c r="H24" s="95">
        <f t="shared" si="2"/>
        <v>74</v>
      </c>
      <c r="I24" s="97">
        <f t="shared" si="2"/>
        <v>11</v>
      </c>
      <c r="J24" s="142">
        <f t="shared" si="4"/>
        <v>57</v>
      </c>
      <c r="K24" s="96"/>
      <c r="L24" s="95">
        <f t="shared" si="3"/>
        <v>52</v>
      </c>
      <c r="M24" s="95">
        <v>16</v>
      </c>
      <c r="N24" s="95">
        <v>36</v>
      </c>
      <c r="O24" s="143">
        <v>5</v>
      </c>
      <c r="P24" s="141">
        <f t="shared" si="5"/>
        <v>87</v>
      </c>
      <c r="Q24" s="95">
        <v>27</v>
      </c>
      <c r="R24" s="95">
        <f t="shared" si="6"/>
        <v>54</v>
      </c>
      <c r="S24" s="95">
        <v>16</v>
      </c>
      <c r="T24" s="95">
        <v>38</v>
      </c>
      <c r="U24" s="97">
        <v>6</v>
      </c>
      <c r="V24" s="294" t="s">
        <v>289</v>
      </c>
      <c r="W24" s="294"/>
      <c r="X24" s="294"/>
    </row>
    <row r="25" spans="1:24" ht="24">
      <c r="A25" s="139">
        <v>13</v>
      </c>
      <c r="B25" s="140" t="s">
        <v>112</v>
      </c>
      <c r="C25" s="141">
        <v>4</v>
      </c>
      <c r="D25" s="95">
        <v>144</v>
      </c>
      <c r="E25" s="95"/>
      <c r="F25" s="96">
        <f t="shared" si="1"/>
        <v>106</v>
      </c>
      <c r="G25" s="95">
        <f t="shared" si="1"/>
        <v>32</v>
      </c>
      <c r="H25" s="95">
        <f t="shared" si="2"/>
        <v>74</v>
      </c>
      <c r="I25" s="97">
        <f t="shared" si="2"/>
        <v>38</v>
      </c>
      <c r="J25" s="142">
        <f t="shared" si="4"/>
        <v>68</v>
      </c>
      <c r="K25" s="96"/>
      <c r="L25" s="95">
        <f t="shared" si="3"/>
        <v>52</v>
      </c>
      <c r="M25" s="95">
        <v>16</v>
      </c>
      <c r="N25" s="95">
        <v>36</v>
      </c>
      <c r="O25" s="143">
        <v>16</v>
      </c>
      <c r="P25" s="141">
        <f t="shared" si="5"/>
        <v>76</v>
      </c>
      <c r="Q25" s="95"/>
      <c r="R25" s="95">
        <f t="shared" si="6"/>
        <v>54</v>
      </c>
      <c r="S25" s="95">
        <v>16</v>
      </c>
      <c r="T25" s="95">
        <v>38</v>
      </c>
      <c r="U25" s="97">
        <v>22</v>
      </c>
      <c r="V25" s="294" t="s">
        <v>78</v>
      </c>
      <c r="W25" s="294"/>
      <c r="X25" s="294"/>
    </row>
    <row r="26" spans="1:24" ht="24">
      <c r="A26" s="139">
        <v>14</v>
      </c>
      <c r="B26" s="140" t="s">
        <v>135</v>
      </c>
      <c r="C26" s="141">
        <v>4</v>
      </c>
      <c r="D26" s="95">
        <v>144</v>
      </c>
      <c r="E26" s="95"/>
      <c r="F26" s="96">
        <f t="shared" si="1"/>
        <v>72</v>
      </c>
      <c r="G26" s="95">
        <f t="shared" si="1"/>
        <v>10</v>
      </c>
      <c r="H26" s="95">
        <f t="shared" si="2"/>
        <v>62</v>
      </c>
      <c r="I26" s="97">
        <f t="shared" si="2"/>
        <v>72</v>
      </c>
      <c r="J26" s="142">
        <f t="shared" si="4"/>
        <v>72</v>
      </c>
      <c r="K26" s="96"/>
      <c r="L26" s="95">
        <f t="shared" si="3"/>
        <v>36</v>
      </c>
      <c r="M26" s="95">
        <v>6</v>
      </c>
      <c r="N26" s="95">
        <v>30</v>
      </c>
      <c r="O26" s="143">
        <v>36</v>
      </c>
      <c r="P26" s="141">
        <f t="shared" si="5"/>
        <v>72</v>
      </c>
      <c r="Q26" s="95"/>
      <c r="R26" s="95">
        <f t="shared" si="6"/>
        <v>36</v>
      </c>
      <c r="S26" s="95">
        <v>4</v>
      </c>
      <c r="T26" s="95">
        <v>32</v>
      </c>
      <c r="U26" s="97">
        <v>36</v>
      </c>
      <c r="V26" s="294" t="s">
        <v>78</v>
      </c>
      <c r="W26" s="294"/>
      <c r="X26" s="294"/>
    </row>
    <row r="27" spans="1:24" ht="24">
      <c r="A27" s="139">
        <v>15</v>
      </c>
      <c r="B27" s="140" t="s">
        <v>141</v>
      </c>
      <c r="C27" s="141">
        <v>1</v>
      </c>
      <c r="D27" s="95">
        <v>36</v>
      </c>
      <c r="E27" s="95"/>
      <c r="F27" s="96">
        <f t="shared" si="1"/>
        <v>34</v>
      </c>
      <c r="G27" s="95">
        <f t="shared" si="1"/>
        <v>4</v>
      </c>
      <c r="H27" s="95">
        <f t="shared" si="2"/>
        <v>30</v>
      </c>
      <c r="I27" s="97">
        <f t="shared" si="2"/>
        <v>2</v>
      </c>
      <c r="J27" s="142">
        <f t="shared" si="4"/>
        <v>0</v>
      </c>
      <c r="K27" s="96"/>
      <c r="L27" s="95"/>
      <c r="M27" s="95"/>
      <c r="N27" s="95"/>
      <c r="O27" s="143"/>
      <c r="P27" s="141">
        <f t="shared" si="5"/>
        <v>36</v>
      </c>
      <c r="Q27" s="95"/>
      <c r="R27" s="95">
        <f t="shared" si="6"/>
        <v>34</v>
      </c>
      <c r="S27" s="95">
        <v>4</v>
      </c>
      <c r="T27" s="95">
        <v>30</v>
      </c>
      <c r="U27" s="97">
        <v>2</v>
      </c>
      <c r="V27" s="294" t="s">
        <v>78</v>
      </c>
      <c r="W27" s="294"/>
      <c r="X27" s="294"/>
    </row>
    <row r="28" spans="1:24">
      <c r="A28" s="139">
        <v>16</v>
      </c>
      <c r="B28" s="140" t="s">
        <v>155</v>
      </c>
      <c r="C28" s="141">
        <v>4</v>
      </c>
      <c r="D28" s="95">
        <v>144</v>
      </c>
      <c r="E28" s="95"/>
      <c r="F28" s="96">
        <f t="shared" si="1"/>
        <v>108</v>
      </c>
      <c r="G28" s="95">
        <f t="shared" si="1"/>
        <v>4</v>
      </c>
      <c r="H28" s="95">
        <f t="shared" si="2"/>
        <v>104</v>
      </c>
      <c r="I28" s="97">
        <f t="shared" si="2"/>
        <v>36</v>
      </c>
      <c r="J28" s="142">
        <f t="shared" si="4"/>
        <v>72</v>
      </c>
      <c r="K28" s="96"/>
      <c r="L28" s="95">
        <f>M28+N28</f>
        <v>54</v>
      </c>
      <c r="M28" s="95">
        <v>4</v>
      </c>
      <c r="N28" s="95">
        <v>50</v>
      </c>
      <c r="O28" s="143">
        <v>18</v>
      </c>
      <c r="P28" s="141">
        <f t="shared" si="5"/>
        <v>72</v>
      </c>
      <c r="Q28" s="95"/>
      <c r="R28" s="95">
        <v>54</v>
      </c>
      <c r="S28" s="95"/>
      <c r="T28" s="95">
        <v>54</v>
      </c>
      <c r="U28" s="97">
        <v>18</v>
      </c>
      <c r="V28" s="294" t="s">
        <v>78</v>
      </c>
      <c r="W28" s="294"/>
      <c r="X28" s="294"/>
    </row>
    <row r="29" spans="1:24">
      <c r="A29" s="492" t="s">
        <v>161</v>
      </c>
      <c r="B29" s="493"/>
      <c r="C29" s="121">
        <v>3</v>
      </c>
      <c r="D29" s="87">
        <v>108</v>
      </c>
      <c r="E29" s="87"/>
      <c r="F29" s="99">
        <f t="shared" ref="F29:G30" si="7">L29+R29</f>
        <v>108</v>
      </c>
      <c r="G29" s="87">
        <f t="shared" si="7"/>
        <v>0</v>
      </c>
      <c r="H29" s="87"/>
      <c r="I29" s="89"/>
      <c r="J29" s="145">
        <f t="shared" si="4"/>
        <v>0</v>
      </c>
      <c r="K29" s="99"/>
      <c r="L29" s="87"/>
      <c r="M29" s="87"/>
      <c r="N29" s="87"/>
      <c r="O29" s="122"/>
      <c r="P29" s="121">
        <f t="shared" si="5"/>
        <v>108</v>
      </c>
      <c r="Q29" s="87"/>
      <c r="R29" s="87">
        <v>108</v>
      </c>
      <c r="S29" s="87"/>
      <c r="T29" s="87"/>
      <c r="U29" s="89"/>
      <c r="V29" s="294"/>
      <c r="W29" s="294"/>
      <c r="X29" s="294"/>
    </row>
    <row r="30" spans="1:24" ht="24">
      <c r="A30" s="139">
        <v>17</v>
      </c>
      <c r="B30" s="140" t="s">
        <v>171</v>
      </c>
      <c r="C30" s="141">
        <v>3</v>
      </c>
      <c r="D30" s="95">
        <v>108</v>
      </c>
      <c r="E30" s="95"/>
      <c r="F30" s="96">
        <f t="shared" si="7"/>
        <v>108</v>
      </c>
      <c r="G30" s="95">
        <f t="shared" si="7"/>
        <v>0</v>
      </c>
      <c r="H30" s="95"/>
      <c r="I30" s="97"/>
      <c r="J30" s="142">
        <f t="shared" si="4"/>
        <v>0</v>
      </c>
      <c r="K30" s="96"/>
      <c r="L30" s="95"/>
      <c r="M30" s="95"/>
      <c r="N30" s="95"/>
      <c r="O30" s="143"/>
      <c r="P30" s="141">
        <f t="shared" si="5"/>
        <v>108</v>
      </c>
      <c r="Q30" s="95"/>
      <c r="R30" s="95">
        <v>108</v>
      </c>
      <c r="S30" s="95"/>
      <c r="T30" s="95"/>
      <c r="U30" s="97"/>
      <c r="V30" s="294" t="s">
        <v>78</v>
      </c>
      <c r="W30" s="294"/>
      <c r="X30" s="294"/>
    </row>
    <row r="31" spans="1:24" ht="15.75" thickBot="1">
      <c r="A31" s="494" t="s">
        <v>179</v>
      </c>
      <c r="B31" s="495"/>
      <c r="C31" s="111">
        <f t="shared" ref="C31:U31" si="8">C29+C12</f>
        <v>60</v>
      </c>
      <c r="D31" s="112">
        <f t="shared" si="8"/>
        <v>2160</v>
      </c>
      <c r="E31" s="112">
        <f t="shared" si="8"/>
        <v>117</v>
      </c>
      <c r="F31" s="112">
        <f t="shared" si="8"/>
        <v>1522</v>
      </c>
      <c r="G31" s="112">
        <f t="shared" si="8"/>
        <v>352</v>
      </c>
      <c r="H31" s="112">
        <f t="shared" si="8"/>
        <v>1062</v>
      </c>
      <c r="I31" s="113">
        <f t="shared" si="8"/>
        <v>521</v>
      </c>
      <c r="J31" s="146">
        <f t="shared" si="8"/>
        <v>999</v>
      </c>
      <c r="K31" s="112">
        <f t="shared" si="8"/>
        <v>36</v>
      </c>
      <c r="L31" s="112">
        <f t="shared" si="8"/>
        <v>698</v>
      </c>
      <c r="M31" s="112">
        <f t="shared" si="8"/>
        <v>172</v>
      </c>
      <c r="N31" s="112">
        <f t="shared" si="8"/>
        <v>526</v>
      </c>
      <c r="O31" s="147">
        <f t="shared" si="8"/>
        <v>265</v>
      </c>
      <c r="P31" s="111">
        <f t="shared" si="8"/>
        <v>1161</v>
      </c>
      <c r="Q31" s="112">
        <f t="shared" si="8"/>
        <v>81</v>
      </c>
      <c r="R31" s="112">
        <f t="shared" si="8"/>
        <v>824</v>
      </c>
      <c r="S31" s="112">
        <f t="shared" si="8"/>
        <v>180</v>
      </c>
      <c r="T31" s="112">
        <f t="shared" si="8"/>
        <v>536</v>
      </c>
      <c r="U31" s="113">
        <f t="shared" si="8"/>
        <v>256</v>
      </c>
      <c r="V31" s="294"/>
      <c r="W31" s="294"/>
      <c r="X31" s="294"/>
    </row>
    <row r="32" spans="1:24">
      <c r="B32" s="148"/>
      <c r="C32" s="148"/>
      <c r="D32" s="148"/>
      <c r="E32" s="148"/>
      <c r="F32" s="149"/>
      <c r="G32" s="148"/>
      <c r="H32" s="148"/>
      <c r="I32" s="149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</row>
  </sheetData>
  <mergeCells count="36">
    <mergeCell ref="A12:B12"/>
    <mergeCell ref="A29:B29"/>
    <mergeCell ref="A31:B31"/>
    <mergeCell ref="H9:H11"/>
    <mergeCell ref="L9:L11"/>
    <mergeCell ref="A7:A11"/>
    <mergeCell ref="B7:B11"/>
    <mergeCell ref="C7:I7"/>
    <mergeCell ref="J7:O7"/>
    <mergeCell ref="L8:N8"/>
    <mergeCell ref="O8:O11"/>
    <mergeCell ref="C8:D8"/>
    <mergeCell ref="E8:E11"/>
    <mergeCell ref="F8:H8"/>
    <mergeCell ref="I8:I11"/>
    <mergeCell ref="J8:J11"/>
    <mergeCell ref="K8:K11"/>
    <mergeCell ref="C9:C11"/>
    <mergeCell ref="D9:D11"/>
    <mergeCell ref="F9:F11"/>
    <mergeCell ref="G9:G11"/>
    <mergeCell ref="M9:M11"/>
    <mergeCell ref="N9:N11"/>
    <mergeCell ref="R9:R11"/>
    <mergeCell ref="S9:S11"/>
    <mergeCell ref="Q7:U7"/>
    <mergeCell ref="P8:P11"/>
    <mergeCell ref="Q8:Q11"/>
    <mergeCell ref="R8:T8"/>
    <mergeCell ref="U8:U11"/>
    <mergeCell ref="T9:T11"/>
    <mergeCell ref="A1:U1"/>
    <mergeCell ref="A4:U4"/>
    <mergeCell ref="A5:U5"/>
    <mergeCell ref="K2:S2"/>
    <mergeCell ref="A2:F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tabSelected="1" topLeftCell="A10" workbookViewId="0">
      <selection activeCell="W16" sqref="W16"/>
    </sheetView>
  </sheetViews>
  <sheetFormatPr defaultRowHeight="15"/>
  <cols>
    <col min="1" max="1" width="5.28515625" customWidth="1"/>
    <col min="2" max="2" width="17.85546875" customWidth="1"/>
    <col min="3" max="3" width="5" customWidth="1"/>
    <col min="4" max="4" width="4.5703125" customWidth="1"/>
    <col min="5" max="5" width="4.85546875" customWidth="1"/>
    <col min="6" max="6" width="5.28515625" customWidth="1"/>
    <col min="7" max="7" width="6.42578125" customWidth="1"/>
    <col min="8" max="8" width="5.42578125" customWidth="1"/>
    <col min="9" max="9" width="4.85546875" customWidth="1"/>
    <col min="10" max="10" width="5" customWidth="1"/>
    <col min="11" max="11" width="5.42578125" customWidth="1"/>
    <col min="12" max="12" width="4.42578125" customWidth="1"/>
    <col min="13" max="13" width="6.7109375" customWidth="1"/>
    <col min="14" max="14" width="5" customWidth="1"/>
    <col min="15" max="15" width="6.28515625" customWidth="1"/>
    <col min="16" max="16" width="5.42578125" customWidth="1"/>
    <col min="17" max="17" width="4.140625" customWidth="1"/>
    <col min="18" max="18" width="4.42578125" customWidth="1"/>
    <col min="19" max="19" width="6.5703125" customWidth="1"/>
    <col min="20" max="20" width="6" customWidth="1"/>
    <col min="21" max="21" width="5.7109375" customWidth="1"/>
  </cols>
  <sheetData>
    <row r="1" spans="1:24" ht="60.75" customHeight="1">
      <c r="A1" s="341" t="s">
        <v>324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</row>
    <row r="2" spans="1:24" ht="123.75" customHeight="1">
      <c r="A2" s="470" t="s">
        <v>351</v>
      </c>
      <c r="B2" s="470"/>
      <c r="C2" s="470"/>
      <c r="D2" s="470"/>
      <c r="E2" s="470"/>
      <c r="F2" s="134"/>
      <c r="G2" s="1"/>
      <c r="H2" s="118"/>
      <c r="I2" s="118"/>
      <c r="J2" s="118"/>
      <c r="K2" s="511" t="s">
        <v>350</v>
      </c>
      <c r="L2" s="512"/>
      <c r="M2" s="512"/>
      <c r="N2" s="512"/>
      <c r="O2" s="512"/>
      <c r="P2" s="512"/>
      <c r="Q2" s="512"/>
      <c r="R2" s="512"/>
      <c r="S2" s="512"/>
      <c r="T2" s="135"/>
      <c r="U2" s="135"/>
    </row>
    <row r="3" spans="1:24" ht="61.5" customHeight="1">
      <c r="A3" s="341" t="s">
        <v>397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</row>
    <row r="4" spans="1:24" ht="25.5" customHeight="1">
      <c r="A4" s="471" t="s">
        <v>398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</row>
    <row r="5" spans="1:24" ht="15.75" thickBot="1">
      <c r="A5" s="150"/>
      <c r="B5" s="136"/>
      <c r="C5" s="136"/>
      <c r="D5" s="136"/>
      <c r="E5" s="136"/>
      <c r="F5" s="137"/>
      <c r="G5" s="114"/>
      <c r="H5" s="114"/>
      <c r="I5" s="508" t="s">
        <v>399</v>
      </c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</row>
    <row r="6" spans="1:24">
      <c r="A6" s="522" t="s">
        <v>238</v>
      </c>
      <c r="B6" s="477" t="s">
        <v>239</v>
      </c>
      <c r="C6" s="524" t="s">
        <v>403</v>
      </c>
      <c r="D6" s="525"/>
      <c r="E6" s="525"/>
      <c r="F6" s="525"/>
      <c r="G6" s="525"/>
      <c r="H6" s="525"/>
      <c r="I6" s="526"/>
      <c r="J6" s="527" t="s">
        <v>401</v>
      </c>
      <c r="K6" s="525"/>
      <c r="L6" s="525"/>
      <c r="M6" s="525"/>
      <c r="N6" s="525"/>
      <c r="O6" s="528"/>
      <c r="P6" s="524" t="s">
        <v>400</v>
      </c>
      <c r="Q6" s="525"/>
      <c r="R6" s="525"/>
      <c r="S6" s="525"/>
      <c r="T6" s="525"/>
      <c r="U6" s="526"/>
    </row>
    <row r="7" spans="1:24">
      <c r="A7" s="523"/>
      <c r="B7" s="498"/>
      <c r="C7" s="517" t="s">
        <v>243</v>
      </c>
      <c r="D7" s="490"/>
      <c r="E7" s="325" t="s">
        <v>244</v>
      </c>
      <c r="F7" s="513" t="s">
        <v>245</v>
      </c>
      <c r="G7" s="513"/>
      <c r="H7" s="513"/>
      <c r="I7" s="151"/>
      <c r="J7" s="518" t="s">
        <v>247</v>
      </c>
      <c r="K7" s="325" t="s">
        <v>406</v>
      </c>
      <c r="L7" s="513" t="s">
        <v>245</v>
      </c>
      <c r="M7" s="513"/>
      <c r="N7" s="513"/>
      <c r="O7" s="521" t="s">
        <v>246</v>
      </c>
      <c r="P7" s="519" t="s">
        <v>402</v>
      </c>
      <c r="Q7" s="325" t="s">
        <v>404</v>
      </c>
      <c r="R7" s="513" t="s">
        <v>245</v>
      </c>
      <c r="S7" s="513"/>
      <c r="T7" s="513"/>
      <c r="U7" s="533" t="s">
        <v>246</v>
      </c>
    </row>
    <row r="8" spans="1:24">
      <c r="A8" s="523"/>
      <c r="B8" s="498"/>
      <c r="C8" s="519" t="s">
        <v>249</v>
      </c>
      <c r="D8" s="520" t="s">
        <v>250</v>
      </c>
      <c r="E8" s="325"/>
      <c r="F8" s="515" t="s">
        <v>243</v>
      </c>
      <c r="G8" s="516" t="s">
        <v>251</v>
      </c>
      <c r="H8" s="516" t="s">
        <v>252</v>
      </c>
      <c r="I8" s="514" t="s">
        <v>246</v>
      </c>
      <c r="J8" s="518"/>
      <c r="K8" s="325"/>
      <c r="L8" s="515" t="s">
        <v>243</v>
      </c>
      <c r="M8" s="516" t="s">
        <v>251</v>
      </c>
      <c r="N8" s="516" t="s">
        <v>252</v>
      </c>
      <c r="O8" s="521"/>
      <c r="P8" s="519"/>
      <c r="Q8" s="325"/>
      <c r="R8" s="515" t="s">
        <v>243</v>
      </c>
      <c r="S8" s="516" t="s">
        <v>251</v>
      </c>
      <c r="T8" s="516" t="s">
        <v>252</v>
      </c>
      <c r="U8" s="533"/>
    </row>
    <row r="9" spans="1:24">
      <c r="A9" s="523"/>
      <c r="B9" s="498"/>
      <c r="C9" s="519"/>
      <c r="D9" s="520"/>
      <c r="E9" s="325"/>
      <c r="F9" s="515"/>
      <c r="G9" s="516"/>
      <c r="H9" s="516"/>
      <c r="I9" s="514"/>
      <c r="J9" s="518"/>
      <c r="K9" s="325"/>
      <c r="L9" s="515"/>
      <c r="M9" s="516"/>
      <c r="N9" s="516"/>
      <c r="O9" s="521"/>
      <c r="P9" s="519"/>
      <c r="Q9" s="325"/>
      <c r="R9" s="515"/>
      <c r="S9" s="516"/>
      <c r="T9" s="516"/>
      <c r="U9" s="533"/>
    </row>
    <row r="10" spans="1:24" ht="30" customHeight="1">
      <c r="A10" s="523"/>
      <c r="B10" s="498"/>
      <c r="C10" s="519"/>
      <c r="D10" s="520"/>
      <c r="E10" s="325"/>
      <c r="F10" s="515"/>
      <c r="G10" s="516"/>
      <c r="H10" s="516"/>
      <c r="I10" s="514"/>
      <c r="J10" s="518"/>
      <c r="K10" s="325"/>
      <c r="L10" s="515"/>
      <c r="M10" s="516"/>
      <c r="N10" s="516"/>
      <c r="O10" s="521"/>
      <c r="P10" s="519"/>
      <c r="Q10" s="325"/>
      <c r="R10" s="515"/>
      <c r="S10" s="516"/>
      <c r="T10" s="516"/>
      <c r="U10" s="533"/>
    </row>
    <row r="11" spans="1:24">
      <c r="A11" s="529" t="s">
        <v>20</v>
      </c>
      <c r="B11" s="530"/>
      <c r="C11" s="121" t="e">
        <f>C12+C13+C14+C15+C16+#REF!+#REF!+#REF!+#REF!+#REF!+#REF!+#REF!+#REF!+#REF!+#REF!+#REF!</f>
        <v>#REF!</v>
      </c>
      <c r="D11" s="87" t="e">
        <f>D12+D13+D14+D15+D16+#REF!+#REF!+#REF!+#REF!+#REF!+#REF!+#REF!+#REF!+#REF!+#REF!+#REF!</f>
        <v>#REF!</v>
      </c>
      <c r="E11" s="87" t="e">
        <f>E12+E13+E14+E15+E16+#REF!+#REF!+#REF!+#REF!+#REF!+#REF!+#REF!+#REF!+#REF!+#REF!+#REF!</f>
        <v>#REF!</v>
      </c>
      <c r="F11" s="87" t="e">
        <f>F12+F13+F14+F15+F16+#REF!+#REF!+#REF!+#REF!+#REF!+#REF!+#REF!+#REF!+#REF!+#REF!+#REF!</f>
        <v>#REF!</v>
      </c>
      <c r="G11" s="87" t="e">
        <f>G12+G13+G14+G15+G16+#REF!+#REF!+#REF!+#REF!+#REF!+#REF!+#REF!+#REF!+#REF!+#REF!+#REF!</f>
        <v>#REF!</v>
      </c>
      <c r="H11" s="87" t="e">
        <f>H12+H13+H14+H15+H16+#REF!+#REF!+#REF!+#REF!+#REF!+#REF!+#REF!+#REF!+#REF!+#REF!+#REF!</f>
        <v>#REF!</v>
      </c>
      <c r="I11" s="89" t="e">
        <f>I12+I13+I14+I15+I16+#REF!+#REF!+#REF!+#REF!+#REF!+#REF!+#REF!+#REF!+#REF!+#REF!+#REF!</f>
        <v>#REF!</v>
      </c>
      <c r="J11" s="88" t="e">
        <f>J12+J13+J14+J15+J16+#REF!+#REF!+#REF!+#REF!+#REF!+#REF!+#REF!+#REF!+#REF!+#REF!+#REF!</f>
        <v>#REF!</v>
      </c>
      <c r="K11" s="87" t="e">
        <f>K12+K13+K14+K15+K16+#REF!+#REF!+#REF!+#REF!+#REF!+#REF!+#REF!+#REF!+#REF!+#REF!+#REF!</f>
        <v>#REF!</v>
      </c>
      <c r="L11" s="87" t="e">
        <f>L12+L13+L14+L15+L16+#REF!+#REF!+#REF!+#REF!+#REF!+#REF!+#REF!+#REF!+#REF!+#REF!+#REF!</f>
        <v>#REF!</v>
      </c>
      <c r="M11" s="87" t="e">
        <f>M12+M13+M14+M15+M16+#REF!+#REF!+#REF!+#REF!+#REF!+#REF!+#REF!+#REF!+#REF!+#REF!+#REF!</f>
        <v>#REF!</v>
      </c>
      <c r="N11" s="87" t="e">
        <f>N12+N13+N14+N15+N16+#REF!+#REF!+#REF!+#REF!+#REF!+#REF!+#REF!+#REF!+#REF!+#REF!+#REF!</f>
        <v>#REF!</v>
      </c>
      <c r="O11" s="122" t="e">
        <f>O12+O13+O14+O15+O16+#REF!+#REF!+#REF!+#REF!+#REF!+#REF!+#REF!+#REF!+#REF!+#REF!+#REF!</f>
        <v>#REF!</v>
      </c>
      <c r="P11" s="121" t="e">
        <f>P12+P13+P14+P15+P16+#REF!+#REF!+#REF!+#REF!+#REF!+#REF!+#REF!+#REF!+#REF!+#REF!+#REF!</f>
        <v>#REF!</v>
      </c>
      <c r="Q11" s="87" t="e">
        <f>Q12+Q13+Q14+Q15+Q16+#REF!+#REF!+#REF!+#REF!+#REF!+#REF!+#REF!+#REF!+#REF!+#REF!+#REF!</f>
        <v>#REF!</v>
      </c>
      <c r="R11" s="87" t="e">
        <f>R12+R13+R14+R15+R16+#REF!+#REF!+#REF!+#REF!+#REF!+#REF!+#REF!+#REF!+#REF!+#REF!+#REF!</f>
        <v>#REF!</v>
      </c>
      <c r="S11" s="87" t="e">
        <f>S12+S13+S14+S15+S16+#REF!+#REF!+#REF!+#REF!+#REF!+#REF!+#REF!+#REF!+#REF!+#REF!+#REF!</f>
        <v>#REF!</v>
      </c>
      <c r="T11" s="87" t="e">
        <f>T12+T13+T14+T15+T16+#REF!+#REF!+#REF!+#REF!+#REF!+#REF!+#REF!+#REF!+#REF!+#REF!+#REF!</f>
        <v>#REF!</v>
      </c>
      <c r="U11" s="89" t="e">
        <f>U12+U13+U14+U15+U16+#REF!+#REF!+#REF!+#REF!+#REF!+#REF!+#REF!+#REF!+#REF!+#REF!+#REF!</f>
        <v>#REF!</v>
      </c>
      <c r="V11" s="293" t="s">
        <v>286</v>
      </c>
      <c r="W11" s="294"/>
      <c r="X11" s="294"/>
    </row>
    <row r="12" spans="1:24" ht="39.75" customHeight="1">
      <c r="A12" s="152">
        <v>1</v>
      </c>
      <c r="B12" s="153" t="s">
        <v>394</v>
      </c>
      <c r="C12" s="141">
        <v>10</v>
      </c>
      <c r="D12" s="95">
        <v>396</v>
      </c>
      <c r="E12" s="95">
        <v>6</v>
      </c>
      <c r="F12" s="96">
        <v>240</v>
      </c>
      <c r="G12" s="95">
        <v>2</v>
      </c>
      <c r="H12" s="95">
        <v>238</v>
      </c>
      <c r="I12" s="97">
        <v>150</v>
      </c>
      <c r="J12" s="142">
        <v>74</v>
      </c>
      <c r="K12" s="96">
        <v>0</v>
      </c>
      <c r="L12" s="96">
        <v>44</v>
      </c>
      <c r="M12" s="95">
        <v>2</v>
      </c>
      <c r="N12" s="95">
        <v>42</v>
      </c>
      <c r="O12" s="143">
        <v>30</v>
      </c>
      <c r="P12" s="141">
        <v>322</v>
      </c>
      <c r="Q12" s="95">
        <v>6</v>
      </c>
      <c r="R12" s="95">
        <v>316</v>
      </c>
      <c r="S12" s="95">
        <f>-Z10</f>
        <v>0</v>
      </c>
      <c r="T12" s="95">
        <v>196</v>
      </c>
      <c r="U12" s="97">
        <v>120</v>
      </c>
      <c r="V12" s="294" t="s">
        <v>393</v>
      </c>
      <c r="W12" s="294"/>
      <c r="X12" s="294"/>
    </row>
    <row r="13" spans="1:24" ht="39" customHeight="1">
      <c r="A13" s="152">
        <v>2</v>
      </c>
      <c r="B13" s="153" t="s">
        <v>395</v>
      </c>
      <c r="C13" s="141">
        <v>3</v>
      </c>
      <c r="D13" s="95">
        <v>132</v>
      </c>
      <c r="E13" s="95">
        <v>6</v>
      </c>
      <c r="F13" s="96">
        <v>48</v>
      </c>
      <c r="G13" s="95">
        <v>18</v>
      </c>
      <c r="H13" s="95">
        <v>30</v>
      </c>
      <c r="I13" s="97">
        <v>30</v>
      </c>
      <c r="J13" s="142">
        <v>32</v>
      </c>
      <c r="K13" s="96">
        <v>0</v>
      </c>
      <c r="L13" s="96">
        <v>12</v>
      </c>
      <c r="M13" s="95">
        <v>4</v>
      </c>
      <c r="N13" s="95">
        <v>8</v>
      </c>
      <c r="O13" s="143">
        <v>8</v>
      </c>
      <c r="P13" s="141">
        <v>100</v>
      </c>
      <c r="Q13" s="95">
        <v>6</v>
      </c>
      <c r="R13" s="95">
        <v>36</v>
      </c>
      <c r="S13" s="95">
        <v>14</v>
      </c>
      <c r="T13" s="95">
        <v>22</v>
      </c>
      <c r="U13" s="97">
        <v>22</v>
      </c>
      <c r="V13" s="294" t="s">
        <v>393</v>
      </c>
      <c r="W13" s="294"/>
      <c r="X13" s="294"/>
    </row>
    <row r="14" spans="1:24" ht="33" customHeight="1">
      <c r="A14" s="152">
        <v>3</v>
      </c>
      <c r="B14" s="153" t="s">
        <v>396</v>
      </c>
      <c r="C14" s="141">
        <v>1</v>
      </c>
      <c r="D14" s="95">
        <v>48</v>
      </c>
      <c r="E14" s="95">
        <v>6</v>
      </c>
      <c r="F14" s="96">
        <v>24</v>
      </c>
      <c r="G14" s="95">
        <v>24</v>
      </c>
      <c r="H14" s="95">
        <v>0</v>
      </c>
      <c r="I14" s="97">
        <v>18</v>
      </c>
      <c r="J14" s="142">
        <v>0</v>
      </c>
      <c r="K14" s="96">
        <v>0</v>
      </c>
      <c r="L14" s="96">
        <v>0</v>
      </c>
      <c r="M14" s="95">
        <v>0</v>
      </c>
      <c r="N14" s="95">
        <v>0</v>
      </c>
      <c r="O14" s="143">
        <v>0</v>
      </c>
      <c r="P14" s="141">
        <v>48</v>
      </c>
      <c r="Q14" s="95">
        <v>6</v>
      </c>
      <c r="R14" s="95">
        <v>24</v>
      </c>
      <c r="S14" s="95">
        <v>24</v>
      </c>
      <c r="T14" s="95">
        <v>0</v>
      </c>
      <c r="U14" s="97">
        <v>18</v>
      </c>
      <c r="V14" s="294" t="s">
        <v>393</v>
      </c>
      <c r="W14" s="294"/>
      <c r="X14" s="294"/>
    </row>
    <row r="15" spans="1:24" ht="37.5" customHeight="1">
      <c r="A15" s="152">
        <v>4</v>
      </c>
      <c r="B15" s="154" t="s">
        <v>407</v>
      </c>
      <c r="C15" s="141">
        <v>1.5</v>
      </c>
      <c r="D15" s="95">
        <v>54</v>
      </c>
      <c r="E15" s="95">
        <v>6</v>
      </c>
      <c r="F15" s="96">
        <v>28</v>
      </c>
      <c r="G15" s="95">
        <v>28</v>
      </c>
      <c r="H15" s="95">
        <v>0</v>
      </c>
      <c r="I15" s="97">
        <v>20</v>
      </c>
      <c r="J15" s="142">
        <v>0</v>
      </c>
      <c r="K15" s="96">
        <v>0</v>
      </c>
      <c r="L15" s="96">
        <v>0</v>
      </c>
      <c r="M15" s="95">
        <v>0</v>
      </c>
      <c r="N15" s="95">
        <v>0</v>
      </c>
      <c r="O15" s="143">
        <v>0</v>
      </c>
      <c r="P15" s="141">
        <v>54</v>
      </c>
      <c r="Q15" s="95">
        <v>6</v>
      </c>
      <c r="R15" s="95">
        <v>28</v>
      </c>
      <c r="S15" s="95">
        <v>28</v>
      </c>
      <c r="T15" s="95">
        <v>0</v>
      </c>
      <c r="U15" s="97">
        <v>20</v>
      </c>
      <c r="V15" s="294"/>
      <c r="W15" s="294"/>
      <c r="X15" s="294"/>
    </row>
    <row r="16" spans="1:24" ht="50.25" customHeight="1">
      <c r="A16" s="152"/>
      <c r="B16" s="154"/>
      <c r="C16" s="141"/>
      <c r="D16" s="95"/>
      <c r="E16" s="95"/>
      <c r="F16" s="96"/>
      <c r="G16" s="95"/>
      <c r="H16" s="95"/>
      <c r="I16" s="97"/>
      <c r="J16" s="142"/>
      <c r="K16" s="96"/>
      <c r="L16" s="96"/>
      <c r="M16" s="95"/>
      <c r="N16" s="95"/>
      <c r="O16" s="143"/>
      <c r="P16" s="141"/>
      <c r="Q16" s="95"/>
      <c r="R16" s="95"/>
      <c r="S16" s="95"/>
      <c r="T16" s="95"/>
      <c r="U16" s="97"/>
      <c r="V16" s="294"/>
      <c r="W16" s="294"/>
      <c r="X16" s="294"/>
    </row>
    <row r="17" spans="1:24" ht="36.75" customHeight="1" thickBot="1">
      <c r="A17" s="155"/>
      <c r="B17" s="156" t="s">
        <v>405</v>
      </c>
      <c r="C17" s="111">
        <v>14</v>
      </c>
      <c r="D17" s="112">
        <v>576</v>
      </c>
      <c r="E17" s="112">
        <v>18</v>
      </c>
      <c r="F17" s="112">
        <v>312</v>
      </c>
      <c r="G17" s="112">
        <v>44</v>
      </c>
      <c r="H17" s="112">
        <v>268</v>
      </c>
      <c r="I17" s="113">
        <v>198</v>
      </c>
      <c r="J17" s="157">
        <v>106</v>
      </c>
      <c r="K17" s="112">
        <v>0</v>
      </c>
      <c r="L17" s="112">
        <v>56</v>
      </c>
      <c r="M17" s="112">
        <v>6</v>
      </c>
      <c r="N17" s="112">
        <v>50</v>
      </c>
      <c r="O17" s="147">
        <v>38</v>
      </c>
      <c r="P17" s="111">
        <v>470</v>
      </c>
      <c r="Q17" s="112">
        <v>18</v>
      </c>
      <c r="R17" s="112">
        <v>376</v>
      </c>
      <c r="S17" s="112">
        <v>38</v>
      </c>
      <c r="T17" s="112">
        <v>218</v>
      </c>
      <c r="U17" s="113">
        <v>160</v>
      </c>
      <c r="V17" s="294"/>
      <c r="W17" s="294"/>
      <c r="X17" s="294"/>
    </row>
    <row r="18" spans="1:24">
      <c r="W18" s="294"/>
      <c r="X18" s="294"/>
    </row>
    <row r="19" spans="1:24" ht="29.25" customHeight="1">
      <c r="W19" s="294"/>
      <c r="X19" s="294"/>
    </row>
    <row r="20" spans="1:24" ht="19.5" customHeight="1">
      <c r="W20" s="294"/>
      <c r="X20" s="294"/>
    </row>
    <row r="21" spans="1:24">
      <c r="W21" s="294"/>
      <c r="X21" s="294"/>
    </row>
    <row r="22" spans="1:24" ht="18" customHeight="1">
      <c r="W22" s="294"/>
      <c r="X22" s="294"/>
    </row>
    <row r="23" spans="1:24" ht="26.25" customHeight="1">
      <c r="W23" s="294"/>
      <c r="X23" s="294"/>
    </row>
    <row r="24" spans="1:24" ht="25.5" customHeight="1">
      <c r="W24" s="294"/>
      <c r="X24" s="294"/>
    </row>
    <row r="25" spans="1:24">
      <c r="W25" s="294"/>
      <c r="X25" s="294"/>
    </row>
    <row r="26" spans="1:24" ht="29.25" customHeight="1">
      <c r="W26" s="294"/>
      <c r="X26" s="294"/>
    </row>
    <row r="27" spans="1:24">
      <c r="W27" s="294"/>
      <c r="X27" s="294"/>
    </row>
    <row r="28" spans="1:24">
      <c r="W28" s="294"/>
      <c r="X28" s="294"/>
    </row>
    <row r="29" spans="1:24" ht="18" customHeight="1">
      <c r="W29" s="294"/>
      <c r="X29" s="294"/>
    </row>
    <row r="30" spans="1:24">
      <c r="W30" s="294"/>
      <c r="X30" s="294"/>
    </row>
    <row r="31" spans="1:24" ht="21" customHeight="1">
      <c r="W31" s="294"/>
      <c r="X31" s="294"/>
    </row>
    <row r="32" spans="1:24" ht="30.75" customHeight="1">
      <c r="W32" s="294"/>
      <c r="X32" s="294"/>
    </row>
  </sheetData>
  <mergeCells count="35">
    <mergeCell ref="O7:O10"/>
    <mergeCell ref="P7:P10"/>
    <mergeCell ref="Q7:Q10"/>
    <mergeCell ref="R7:T7"/>
    <mergeCell ref="A6:A10"/>
    <mergeCell ref="B6:B10"/>
    <mergeCell ref="C6:I6"/>
    <mergeCell ref="J6:O6"/>
    <mergeCell ref="P6:U6"/>
    <mergeCell ref="R8:R10"/>
    <mergeCell ref="S8:S10"/>
    <mergeCell ref="T8:T10"/>
    <mergeCell ref="A11:B11"/>
    <mergeCell ref="U7:U10"/>
    <mergeCell ref="C7:D7"/>
    <mergeCell ref="E7:E10"/>
    <mergeCell ref="F7:H7"/>
    <mergeCell ref="J7:J10"/>
    <mergeCell ref="K7:K10"/>
    <mergeCell ref="C8:C10"/>
    <mergeCell ref="D8:D10"/>
    <mergeCell ref="F8:F10"/>
    <mergeCell ref="G8:G10"/>
    <mergeCell ref="H8:H10"/>
    <mergeCell ref="L7:N7"/>
    <mergeCell ref="I8:I10"/>
    <mergeCell ref="L8:L10"/>
    <mergeCell ref="M8:M10"/>
    <mergeCell ref="N8:N10"/>
    <mergeCell ref="I5:U5"/>
    <mergeCell ref="A1:U1"/>
    <mergeCell ref="K2:S2"/>
    <mergeCell ref="A3:U3"/>
    <mergeCell ref="A4:U4"/>
    <mergeCell ref="A2:E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topLeftCell="A13" workbookViewId="0">
      <selection activeCell="V29" sqref="V29"/>
    </sheetView>
  </sheetViews>
  <sheetFormatPr defaultRowHeight="15"/>
  <cols>
    <col min="1" max="1" width="6.140625" customWidth="1"/>
    <col min="2" max="2" width="15.7109375" customWidth="1"/>
    <col min="3" max="3" width="4.42578125" customWidth="1"/>
    <col min="4" max="4" width="5" customWidth="1"/>
    <col min="5" max="5" width="4.28515625" customWidth="1"/>
    <col min="6" max="8" width="5.140625" customWidth="1"/>
    <col min="9" max="9" width="5.42578125" customWidth="1"/>
    <col min="10" max="10" width="4.7109375" customWidth="1"/>
    <col min="11" max="11" width="5.28515625" customWidth="1"/>
    <col min="12" max="12" width="4.5703125" customWidth="1"/>
    <col min="13" max="13" width="5.7109375" customWidth="1"/>
    <col min="14" max="14" width="7.140625" customWidth="1"/>
    <col min="15" max="15" width="6" customWidth="1"/>
    <col min="16" max="16" width="6.28515625" customWidth="1"/>
    <col min="17" max="17" width="5.140625" customWidth="1"/>
    <col min="18" max="18" width="5.42578125" customWidth="1"/>
    <col min="19" max="19" width="4.85546875" customWidth="1"/>
    <col min="20" max="20" width="6.7109375" customWidth="1"/>
    <col min="21" max="21" width="12.5703125" customWidth="1"/>
  </cols>
  <sheetData>
    <row r="1" spans="1:24" ht="60.75" customHeight="1">
      <c r="A1" s="341" t="s">
        <v>324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</row>
    <row r="2" spans="1:24" ht="112.5" customHeight="1">
      <c r="A2" s="342" t="s">
        <v>353</v>
      </c>
      <c r="B2" s="470"/>
      <c r="C2" s="470"/>
      <c r="D2" s="470"/>
      <c r="E2" s="470"/>
      <c r="F2" s="134"/>
      <c r="G2" s="1"/>
      <c r="H2" s="118"/>
      <c r="I2" s="118"/>
      <c r="J2" s="118"/>
      <c r="K2" s="466" t="s">
        <v>354</v>
      </c>
      <c r="L2" s="510"/>
      <c r="M2" s="510"/>
      <c r="N2" s="510"/>
      <c r="O2" s="510"/>
      <c r="P2" s="510"/>
      <c r="Q2" s="510"/>
      <c r="R2" s="510"/>
      <c r="S2" s="510"/>
      <c r="T2" s="135"/>
      <c r="U2" s="135"/>
    </row>
    <row r="3" spans="1:24" ht="69.75" customHeight="1">
      <c r="A3" s="541" t="s">
        <v>337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</row>
    <row r="4" spans="1:24" ht="28.5" customHeight="1" thickBot="1">
      <c r="A4" s="150"/>
      <c r="B4" s="471" t="s">
        <v>342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</row>
    <row r="5" spans="1:24" ht="25.5" customHeight="1">
      <c r="A5" s="534" t="s">
        <v>238</v>
      </c>
      <c r="B5" s="536" t="s">
        <v>239</v>
      </c>
      <c r="C5" s="527" t="s">
        <v>269</v>
      </c>
      <c r="D5" s="525"/>
      <c r="E5" s="525"/>
      <c r="F5" s="525"/>
      <c r="G5" s="525"/>
      <c r="H5" s="525"/>
      <c r="I5" s="528"/>
      <c r="J5" s="524" t="s">
        <v>270</v>
      </c>
      <c r="K5" s="525"/>
      <c r="L5" s="525"/>
      <c r="M5" s="525"/>
      <c r="N5" s="525"/>
      <c r="O5" s="526"/>
      <c r="P5" s="527" t="s">
        <v>271</v>
      </c>
      <c r="Q5" s="525"/>
      <c r="R5" s="525"/>
      <c r="S5" s="525"/>
      <c r="T5" s="525"/>
      <c r="U5" s="526"/>
    </row>
    <row r="6" spans="1:24" ht="21.75" customHeight="1">
      <c r="A6" s="535"/>
      <c r="B6" s="537"/>
      <c r="C6" s="506" t="s">
        <v>243</v>
      </c>
      <c r="D6" s="490"/>
      <c r="E6" s="325" t="s">
        <v>244</v>
      </c>
      <c r="F6" s="504" t="s">
        <v>245</v>
      </c>
      <c r="G6" s="505"/>
      <c r="H6" s="506"/>
      <c r="I6" s="538" t="s">
        <v>246</v>
      </c>
      <c r="J6" s="519" t="s">
        <v>272</v>
      </c>
      <c r="K6" s="325" t="s">
        <v>244</v>
      </c>
      <c r="L6" s="490" t="s">
        <v>245</v>
      </c>
      <c r="M6" s="490"/>
      <c r="N6" s="490"/>
      <c r="O6" s="533" t="s">
        <v>246</v>
      </c>
      <c r="P6" s="518" t="s">
        <v>273</v>
      </c>
      <c r="Q6" s="325" t="s">
        <v>244</v>
      </c>
      <c r="R6" s="490" t="s">
        <v>245</v>
      </c>
      <c r="S6" s="490"/>
      <c r="T6" s="490"/>
      <c r="U6" s="533" t="s">
        <v>246</v>
      </c>
    </row>
    <row r="7" spans="1:24">
      <c r="A7" s="535"/>
      <c r="B7" s="537"/>
      <c r="C7" s="518" t="s">
        <v>249</v>
      </c>
      <c r="D7" s="520" t="s">
        <v>250</v>
      </c>
      <c r="E7" s="325"/>
      <c r="F7" s="515" t="s">
        <v>243</v>
      </c>
      <c r="G7" s="516" t="s">
        <v>274</v>
      </c>
      <c r="H7" s="516" t="s">
        <v>252</v>
      </c>
      <c r="I7" s="539"/>
      <c r="J7" s="519"/>
      <c r="K7" s="325"/>
      <c r="L7" s="515" t="s">
        <v>243</v>
      </c>
      <c r="M7" s="516" t="s">
        <v>274</v>
      </c>
      <c r="N7" s="516" t="s">
        <v>252</v>
      </c>
      <c r="O7" s="533"/>
      <c r="P7" s="518"/>
      <c r="Q7" s="325"/>
      <c r="R7" s="515" t="s">
        <v>243</v>
      </c>
      <c r="S7" s="516" t="s">
        <v>274</v>
      </c>
      <c r="T7" s="516" t="s">
        <v>252</v>
      </c>
      <c r="U7" s="533"/>
    </row>
    <row r="8" spans="1:24">
      <c r="A8" s="535"/>
      <c r="B8" s="537"/>
      <c r="C8" s="518"/>
      <c r="D8" s="520"/>
      <c r="E8" s="325"/>
      <c r="F8" s="515"/>
      <c r="G8" s="516"/>
      <c r="H8" s="516"/>
      <c r="I8" s="539"/>
      <c r="J8" s="519"/>
      <c r="K8" s="325"/>
      <c r="L8" s="515"/>
      <c r="M8" s="516"/>
      <c r="N8" s="516"/>
      <c r="O8" s="533"/>
      <c r="P8" s="518"/>
      <c r="Q8" s="325"/>
      <c r="R8" s="515"/>
      <c r="S8" s="516"/>
      <c r="T8" s="516"/>
      <c r="U8" s="533"/>
    </row>
    <row r="9" spans="1:24">
      <c r="A9" s="535"/>
      <c r="B9" s="537"/>
      <c r="C9" s="518"/>
      <c r="D9" s="520"/>
      <c r="E9" s="325"/>
      <c r="F9" s="515"/>
      <c r="G9" s="516"/>
      <c r="H9" s="516"/>
      <c r="I9" s="540"/>
      <c r="J9" s="519"/>
      <c r="K9" s="325"/>
      <c r="L9" s="515"/>
      <c r="M9" s="516"/>
      <c r="N9" s="516"/>
      <c r="O9" s="533"/>
      <c r="P9" s="518"/>
      <c r="Q9" s="325"/>
      <c r="R9" s="515"/>
      <c r="S9" s="516"/>
      <c r="T9" s="516"/>
      <c r="U9" s="533"/>
    </row>
    <row r="10" spans="1:24">
      <c r="A10" s="542" t="s">
        <v>20</v>
      </c>
      <c r="B10" s="543"/>
      <c r="C10" s="158">
        <f>C11+C12+C13+C14+C15+C16+C17+C18+C19+C20+C21+C22+C23+C24+C25+C26</f>
        <v>48</v>
      </c>
      <c r="D10" s="159">
        <f t="shared" ref="D10:U10" si="0">D11+D12+D13+D14+D15+D16+D17+D18+D19+D20+D21+D22+D23+D24+D25+D26</f>
        <v>1728</v>
      </c>
      <c r="E10" s="159">
        <f t="shared" si="0"/>
        <v>171</v>
      </c>
      <c r="F10" s="159">
        <f t="shared" si="0"/>
        <v>1090</v>
      </c>
      <c r="G10" s="159">
        <f t="shared" si="0"/>
        <v>352</v>
      </c>
      <c r="H10" s="159">
        <f t="shared" si="0"/>
        <v>738</v>
      </c>
      <c r="I10" s="160">
        <f t="shared" si="0"/>
        <v>467</v>
      </c>
      <c r="J10" s="161">
        <f t="shared" si="0"/>
        <v>907</v>
      </c>
      <c r="K10" s="159">
        <f t="shared" si="0"/>
        <v>36</v>
      </c>
      <c r="L10" s="159">
        <f t="shared" si="0"/>
        <v>588</v>
      </c>
      <c r="M10" s="159">
        <f t="shared" si="0"/>
        <v>198</v>
      </c>
      <c r="N10" s="159">
        <f t="shared" si="0"/>
        <v>390</v>
      </c>
      <c r="O10" s="162">
        <f t="shared" si="0"/>
        <v>283</v>
      </c>
      <c r="P10" s="158">
        <f t="shared" si="0"/>
        <v>821</v>
      </c>
      <c r="Q10" s="159">
        <f t="shared" si="0"/>
        <v>135</v>
      </c>
      <c r="R10" s="159">
        <f t="shared" si="0"/>
        <v>502</v>
      </c>
      <c r="S10" s="159">
        <f t="shared" si="0"/>
        <v>154</v>
      </c>
      <c r="T10" s="159">
        <f t="shared" si="0"/>
        <v>348</v>
      </c>
      <c r="U10" s="162">
        <f t="shared" si="0"/>
        <v>184</v>
      </c>
      <c r="V10" s="296" t="s">
        <v>286</v>
      </c>
      <c r="W10" s="299"/>
      <c r="X10" s="299"/>
    </row>
    <row r="11" spans="1:24">
      <c r="A11" s="163">
        <v>1</v>
      </c>
      <c r="B11" s="164" t="s">
        <v>275</v>
      </c>
      <c r="C11" s="165">
        <v>5</v>
      </c>
      <c r="D11" s="166">
        <v>180</v>
      </c>
      <c r="E11" s="166">
        <v>27</v>
      </c>
      <c r="F11" s="167">
        <f t="shared" ref="F11:I26" si="1">L11+R11</f>
        <v>108</v>
      </c>
      <c r="G11" s="166">
        <f t="shared" si="1"/>
        <v>26</v>
      </c>
      <c r="H11" s="166">
        <f t="shared" si="1"/>
        <v>82</v>
      </c>
      <c r="I11" s="168">
        <f t="shared" si="1"/>
        <v>45</v>
      </c>
      <c r="J11" s="169">
        <f>K11+L11+O11</f>
        <v>66</v>
      </c>
      <c r="K11" s="170"/>
      <c r="L11" s="166">
        <f t="shared" ref="L11:L16" si="2">M11+N11</f>
        <v>44</v>
      </c>
      <c r="M11" s="166">
        <v>14</v>
      </c>
      <c r="N11" s="166">
        <v>30</v>
      </c>
      <c r="O11" s="151">
        <v>22</v>
      </c>
      <c r="P11" s="171">
        <f>Q11+R11+U11</f>
        <v>114</v>
      </c>
      <c r="Q11" s="172">
        <v>27</v>
      </c>
      <c r="R11" s="166">
        <f>S11+T11</f>
        <v>64</v>
      </c>
      <c r="S11" s="166">
        <v>12</v>
      </c>
      <c r="T11" s="166">
        <v>52</v>
      </c>
      <c r="U11" s="151">
        <v>23</v>
      </c>
      <c r="V11" s="297" t="s">
        <v>67</v>
      </c>
      <c r="W11" s="299"/>
      <c r="X11" s="299"/>
    </row>
    <row r="12" spans="1:24" ht="36">
      <c r="A12" s="163">
        <v>2</v>
      </c>
      <c r="B12" s="164" t="s">
        <v>51</v>
      </c>
      <c r="C12" s="165">
        <v>4</v>
      </c>
      <c r="D12" s="166">
        <v>144</v>
      </c>
      <c r="E12" s="166"/>
      <c r="F12" s="167">
        <f t="shared" si="1"/>
        <v>92</v>
      </c>
      <c r="G12" s="166">
        <f t="shared" si="1"/>
        <v>26</v>
      </c>
      <c r="H12" s="166">
        <f t="shared" si="1"/>
        <v>66</v>
      </c>
      <c r="I12" s="168">
        <f t="shared" si="1"/>
        <v>52</v>
      </c>
      <c r="J12" s="169">
        <f t="shared" ref="J12:J35" si="3">K12+L12+O12</f>
        <v>64</v>
      </c>
      <c r="K12" s="170"/>
      <c r="L12" s="166">
        <f t="shared" si="2"/>
        <v>44</v>
      </c>
      <c r="M12" s="166">
        <v>14</v>
      </c>
      <c r="N12" s="166">
        <v>30</v>
      </c>
      <c r="O12" s="151">
        <v>20</v>
      </c>
      <c r="P12" s="171">
        <f t="shared" ref="P12:P34" si="4">Q12+R12+U12</f>
        <v>80</v>
      </c>
      <c r="Q12" s="172"/>
      <c r="R12" s="166">
        <f>S12+T12</f>
        <v>48</v>
      </c>
      <c r="S12" s="166">
        <v>12</v>
      </c>
      <c r="T12" s="166">
        <v>36</v>
      </c>
      <c r="U12" s="151">
        <v>32</v>
      </c>
      <c r="V12" s="297" t="s">
        <v>90</v>
      </c>
      <c r="W12" s="299"/>
      <c r="X12" s="299"/>
    </row>
    <row r="13" spans="1:24" ht="42" customHeight="1">
      <c r="A13" s="163">
        <v>3</v>
      </c>
      <c r="B13" s="164" t="s">
        <v>57</v>
      </c>
      <c r="C13" s="165">
        <v>2</v>
      </c>
      <c r="D13" s="166">
        <v>72</v>
      </c>
      <c r="E13" s="166"/>
      <c r="F13" s="167">
        <f t="shared" si="1"/>
        <v>44</v>
      </c>
      <c r="G13" s="166">
        <f t="shared" si="1"/>
        <v>14</v>
      </c>
      <c r="H13" s="166">
        <f t="shared" si="1"/>
        <v>30</v>
      </c>
      <c r="I13" s="168">
        <f t="shared" si="1"/>
        <v>28</v>
      </c>
      <c r="J13" s="169">
        <f t="shared" si="3"/>
        <v>72</v>
      </c>
      <c r="K13" s="170"/>
      <c r="L13" s="166">
        <f t="shared" si="2"/>
        <v>44</v>
      </c>
      <c r="M13" s="166">
        <v>14</v>
      </c>
      <c r="N13" s="166">
        <v>30</v>
      </c>
      <c r="O13" s="151">
        <v>28</v>
      </c>
      <c r="P13" s="171">
        <f t="shared" si="4"/>
        <v>0</v>
      </c>
      <c r="Q13" s="172"/>
      <c r="R13" s="166"/>
      <c r="S13" s="166"/>
      <c r="T13" s="166"/>
      <c r="U13" s="151"/>
      <c r="V13" s="297" t="s">
        <v>101</v>
      </c>
      <c r="W13" s="299"/>
      <c r="X13" s="299"/>
    </row>
    <row r="14" spans="1:24" ht="25.5" customHeight="1">
      <c r="A14" s="163">
        <v>4</v>
      </c>
      <c r="B14" s="164" t="s">
        <v>66</v>
      </c>
      <c r="C14" s="165">
        <v>4</v>
      </c>
      <c r="D14" s="166">
        <v>144</v>
      </c>
      <c r="E14" s="166">
        <v>27</v>
      </c>
      <c r="F14" s="167">
        <f t="shared" si="1"/>
        <v>96</v>
      </c>
      <c r="G14" s="166">
        <f t="shared" si="1"/>
        <v>26</v>
      </c>
      <c r="H14" s="166">
        <f t="shared" si="1"/>
        <v>70</v>
      </c>
      <c r="I14" s="168">
        <f t="shared" si="1"/>
        <v>21</v>
      </c>
      <c r="J14" s="169">
        <f t="shared" si="3"/>
        <v>56</v>
      </c>
      <c r="K14" s="170"/>
      <c r="L14" s="166">
        <f t="shared" si="2"/>
        <v>44</v>
      </c>
      <c r="M14" s="166">
        <v>14</v>
      </c>
      <c r="N14" s="166">
        <v>30</v>
      </c>
      <c r="O14" s="151">
        <v>12</v>
      </c>
      <c r="P14" s="171">
        <f t="shared" si="4"/>
        <v>88</v>
      </c>
      <c r="Q14" s="172">
        <v>27</v>
      </c>
      <c r="R14" s="166">
        <f>S14+T14</f>
        <v>52</v>
      </c>
      <c r="S14" s="166">
        <v>12</v>
      </c>
      <c r="T14" s="166">
        <v>40</v>
      </c>
      <c r="U14" s="151">
        <v>9</v>
      </c>
      <c r="V14" s="297" t="s">
        <v>67</v>
      </c>
      <c r="W14" s="299"/>
      <c r="X14" s="299"/>
    </row>
    <row r="15" spans="1:24" ht="36.75" customHeight="1">
      <c r="A15" s="163">
        <v>5</v>
      </c>
      <c r="B15" s="164" t="s">
        <v>69</v>
      </c>
      <c r="C15" s="165">
        <v>2</v>
      </c>
      <c r="D15" s="166">
        <v>72</v>
      </c>
      <c r="E15" s="166"/>
      <c r="F15" s="167">
        <f t="shared" si="1"/>
        <v>44</v>
      </c>
      <c r="G15" s="166">
        <f t="shared" si="1"/>
        <v>14</v>
      </c>
      <c r="H15" s="166">
        <f t="shared" si="1"/>
        <v>30</v>
      </c>
      <c r="I15" s="168">
        <f t="shared" si="1"/>
        <v>28</v>
      </c>
      <c r="J15" s="169">
        <f t="shared" si="3"/>
        <v>72</v>
      </c>
      <c r="K15" s="170"/>
      <c r="L15" s="166">
        <f t="shared" si="2"/>
        <v>44</v>
      </c>
      <c r="M15" s="166">
        <v>14</v>
      </c>
      <c r="N15" s="166">
        <v>30</v>
      </c>
      <c r="O15" s="151">
        <v>28</v>
      </c>
      <c r="P15" s="171">
        <f t="shared" si="4"/>
        <v>0</v>
      </c>
      <c r="Q15" s="172"/>
      <c r="R15" s="166"/>
      <c r="S15" s="166"/>
      <c r="T15" s="166"/>
      <c r="U15" s="151"/>
      <c r="V15" s="297" t="s">
        <v>101</v>
      </c>
      <c r="W15" s="299"/>
      <c r="X15" s="299"/>
    </row>
    <row r="16" spans="1:24" ht="18" customHeight="1">
      <c r="A16" s="163">
        <v>6</v>
      </c>
      <c r="B16" s="164" t="s">
        <v>72</v>
      </c>
      <c r="C16" s="165">
        <v>4</v>
      </c>
      <c r="D16" s="166">
        <v>144</v>
      </c>
      <c r="E16" s="166">
        <v>27</v>
      </c>
      <c r="F16" s="167">
        <f t="shared" si="1"/>
        <v>108</v>
      </c>
      <c r="G16" s="166">
        <f t="shared" si="1"/>
        <v>26</v>
      </c>
      <c r="H16" s="166">
        <f t="shared" si="1"/>
        <v>82</v>
      </c>
      <c r="I16" s="168">
        <f t="shared" si="1"/>
        <v>9</v>
      </c>
      <c r="J16" s="169">
        <f t="shared" si="3"/>
        <v>47</v>
      </c>
      <c r="K16" s="170"/>
      <c r="L16" s="166">
        <f t="shared" si="2"/>
        <v>44</v>
      </c>
      <c r="M16" s="166">
        <v>14</v>
      </c>
      <c r="N16" s="166">
        <v>30</v>
      </c>
      <c r="O16" s="151">
        <v>3</v>
      </c>
      <c r="P16" s="171">
        <f t="shared" si="4"/>
        <v>97</v>
      </c>
      <c r="Q16" s="172">
        <v>27</v>
      </c>
      <c r="R16" s="166">
        <f>S16+T16</f>
        <v>64</v>
      </c>
      <c r="S16" s="166">
        <v>12</v>
      </c>
      <c r="T16" s="166">
        <v>52</v>
      </c>
      <c r="U16" s="151">
        <v>6</v>
      </c>
      <c r="V16" s="297" t="s">
        <v>67</v>
      </c>
      <c r="W16" s="299"/>
      <c r="X16" s="299"/>
    </row>
    <row r="17" spans="1:24" ht="15.75" customHeight="1">
      <c r="A17" s="163">
        <v>7</v>
      </c>
      <c r="B17" s="164" t="s">
        <v>89</v>
      </c>
      <c r="C17" s="165">
        <v>2</v>
      </c>
      <c r="D17" s="166">
        <v>72</v>
      </c>
      <c r="E17" s="166"/>
      <c r="F17" s="167">
        <f t="shared" si="1"/>
        <v>52</v>
      </c>
      <c r="G17" s="166">
        <f t="shared" si="1"/>
        <v>26</v>
      </c>
      <c r="H17" s="166">
        <f t="shared" si="1"/>
        <v>26</v>
      </c>
      <c r="I17" s="168">
        <f t="shared" si="1"/>
        <v>20</v>
      </c>
      <c r="J17" s="169">
        <f t="shared" si="3"/>
        <v>0</v>
      </c>
      <c r="K17" s="170"/>
      <c r="L17" s="166"/>
      <c r="M17" s="166"/>
      <c r="N17" s="166"/>
      <c r="O17" s="151"/>
      <c r="P17" s="171">
        <f t="shared" si="4"/>
        <v>72</v>
      </c>
      <c r="Q17" s="172"/>
      <c r="R17" s="166">
        <f>S17+T17</f>
        <v>52</v>
      </c>
      <c r="S17" s="166">
        <v>26</v>
      </c>
      <c r="T17" s="166">
        <v>26</v>
      </c>
      <c r="U17" s="151">
        <v>20</v>
      </c>
      <c r="V17" s="297" t="s">
        <v>90</v>
      </c>
      <c r="W17" s="299"/>
      <c r="X17" s="299"/>
    </row>
    <row r="18" spans="1:24" ht="24" customHeight="1">
      <c r="A18" s="163">
        <v>8</v>
      </c>
      <c r="B18" s="164" t="s">
        <v>92</v>
      </c>
      <c r="C18" s="165">
        <v>4</v>
      </c>
      <c r="D18" s="166">
        <v>144</v>
      </c>
      <c r="E18" s="166">
        <v>27</v>
      </c>
      <c r="F18" s="167">
        <f t="shared" si="1"/>
        <v>82</v>
      </c>
      <c r="G18" s="166">
        <f t="shared" si="1"/>
        <v>26</v>
      </c>
      <c r="H18" s="166">
        <f t="shared" si="1"/>
        <v>56</v>
      </c>
      <c r="I18" s="168">
        <f t="shared" si="1"/>
        <v>35</v>
      </c>
      <c r="J18" s="169">
        <f t="shared" si="3"/>
        <v>62</v>
      </c>
      <c r="K18" s="170"/>
      <c r="L18" s="166">
        <f>M18+N18</f>
        <v>44</v>
      </c>
      <c r="M18" s="166">
        <v>14</v>
      </c>
      <c r="N18" s="166">
        <v>30</v>
      </c>
      <c r="O18" s="151">
        <v>18</v>
      </c>
      <c r="P18" s="171">
        <f t="shared" si="4"/>
        <v>82</v>
      </c>
      <c r="Q18" s="172">
        <v>27</v>
      </c>
      <c r="R18" s="166">
        <f>S18+T18</f>
        <v>38</v>
      </c>
      <c r="S18" s="166">
        <v>12</v>
      </c>
      <c r="T18" s="166">
        <v>26</v>
      </c>
      <c r="U18" s="151">
        <v>17</v>
      </c>
      <c r="V18" s="297" t="s">
        <v>67</v>
      </c>
      <c r="W18" s="299"/>
      <c r="X18" s="299"/>
    </row>
    <row r="19" spans="1:24" ht="40.5" customHeight="1">
      <c r="A19" s="163">
        <v>9</v>
      </c>
      <c r="B19" s="164" t="s">
        <v>100</v>
      </c>
      <c r="C19" s="165">
        <v>2</v>
      </c>
      <c r="D19" s="166">
        <v>72</v>
      </c>
      <c r="E19" s="166"/>
      <c r="F19" s="167">
        <f t="shared" si="1"/>
        <v>44</v>
      </c>
      <c r="G19" s="166">
        <f t="shared" si="1"/>
        <v>14</v>
      </c>
      <c r="H19" s="166">
        <f t="shared" si="1"/>
        <v>30</v>
      </c>
      <c r="I19" s="168">
        <f t="shared" si="1"/>
        <v>28</v>
      </c>
      <c r="J19" s="169">
        <f t="shared" si="3"/>
        <v>72</v>
      </c>
      <c r="K19" s="170"/>
      <c r="L19" s="166">
        <f>M19+N19</f>
        <v>44</v>
      </c>
      <c r="M19" s="166">
        <v>14</v>
      </c>
      <c r="N19" s="166">
        <v>30</v>
      </c>
      <c r="O19" s="151">
        <v>28</v>
      </c>
      <c r="P19" s="171">
        <f t="shared" si="4"/>
        <v>0</v>
      </c>
      <c r="Q19" s="172"/>
      <c r="R19" s="166"/>
      <c r="S19" s="166"/>
      <c r="T19" s="166"/>
      <c r="U19" s="151"/>
      <c r="V19" s="297" t="s">
        <v>101</v>
      </c>
      <c r="W19" s="299"/>
      <c r="X19" s="299"/>
    </row>
    <row r="20" spans="1:24" ht="39" customHeight="1">
      <c r="A20" s="163">
        <v>10</v>
      </c>
      <c r="B20" s="164" t="s">
        <v>115</v>
      </c>
      <c r="C20" s="165">
        <v>2</v>
      </c>
      <c r="D20" s="166">
        <v>72</v>
      </c>
      <c r="E20" s="166"/>
      <c r="F20" s="167">
        <f t="shared" si="1"/>
        <v>38</v>
      </c>
      <c r="G20" s="166">
        <f t="shared" si="1"/>
        <v>12</v>
      </c>
      <c r="H20" s="166">
        <f t="shared" si="1"/>
        <v>26</v>
      </c>
      <c r="I20" s="168">
        <f t="shared" si="1"/>
        <v>34</v>
      </c>
      <c r="J20" s="169">
        <f t="shared" si="3"/>
        <v>0</v>
      </c>
      <c r="K20" s="170"/>
      <c r="L20" s="166">
        <f t="shared" ref="L20:L23" si="5">M20+N20</f>
        <v>0</v>
      </c>
      <c r="M20" s="166"/>
      <c r="N20" s="166"/>
      <c r="O20" s="151"/>
      <c r="P20" s="171">
        <f t="shared" si="4"/>
        <v>72</v>
      </c>
      <c r="Q20" s="172"/>
      <c r="R20" s="166">
        <f>S20+T20</f>
        <v>38</v>
      </c>
      <c r="S20" s="166">
        <v>12</v>
      </c>
      <c r="T20" s="166">
        <v>26</v>
      </c>
      <c r="U20" s="151">
        <v>34</v>
      </c>
      <c r="V20" s="297" t="s">
        <v>101</v>
      </c>
      <c r="W20" s="299"/>
      <c r="X20" s="299"/>
    </row>
    <row r="21" spans="1:24" ht="46.5" customHeight="1">
      <c r="A21" s="163">
        <v>11</v>
      </c>
      <c r="B21" s="173" t="s">
        <v>276</v>
      </c>
      <c r="C21" s="165">
        <v>2</v>
      </c>
      <c r="D21" s="166">
        <v>72</v>
      </c>
      <c r="E21" s="166"/>
      <c r="F21" s="167">
        <f t="shared" si="1"/>
        <v>44</v>
      </c>
      <c r="G21" s="166">
        <f t="shared" si="1"/>
        <v>14</v>
      </c>
      <c r="H21" s="166">
        <f t="shared" si="1"/>
        <v>30</v>
      </c>
      <c r="I21" s="168">
        <f t="shared" si="1"/>
        <v>28</v>
      </c>
      <c r="J21" s="169">
        <f t="shared" si="3"/>
        <v>72</v>
      </c>
      <c r="K21" s="170"/>
      <c r="L21" s="166">
        <f t="shared" si="5"/>
        <v>44</v>
      </c>
      <c r="M21" s="166">
        <v>14</v>
      </c>
      <c r="N21" s="166">
        <v>30</v>
      </c>
      <c r="O21" s="151">
        <v>28</v>
      </c>
      <c r="P21" s="171">
        <f t="shared" si="4"/>
        <v>0</v>
      </c>
      <c r="Q21" s="172"/>
      <c r="R21" s="166"/>
      <c r="S21" s="166"/>
      <c r="T21" s="166"/>
      <c r="U21" s="151"/>
      <c r="V21" s="297" t="s">
        <v>101</v>
      </c>
      <c r="W21" s="299"/>
      <c r="X21" s="299"/>
    </row>
    <row r="22" spans="1:24" ht="41.25" customHeight="1">
      <c r="A22" s="163">
        <v>12</v>
      </c>
      <c r="B22" s="173" t="s">
        <v>277</v>
      </c>
      <c r="C22" s="165">
        <v>4</v>
      </c>
      <c r="D22" s="166">
        <v>144</v>
      </c>
      <c r="E22" s="166">
        <v>27</v>
      </c>
      <c r="F22" s="167">
        <f t="shared" si="1"/>
        <v>94</v>
      </c>
      <c r="G22" s="166">
        <f t="shared" si="1"/>
        <v>44</v>
      </c>
      <c r="H22" s="166">
        <f t="shared" si="1"/>
        <v>50</v>
      </c>
      <c r="I22" s="168">
        <f t="shared" si="1"/>
        <v>23</v>
      </c>
      <c r="J22" s="169">
        <f t="shared" si="3"/>
        <v>0</v>
      </c>
      <c r="K22" s="170"/>
      <c r="L22" s="166">
        <f t="shared" si="5"/>
        <v>0</v>
      </c>
      <c r="M22" s="166"/>
      <c r="N22" s="166"/>
      <c r="O22" s="151"/>
      <c r="P22" s="171">
        <f t="shared" si="4"/>
        <v>144</v>
      </c>
      <c r="Q22" s="172">
        <v>27</v>
      </c>
      <c r="R22" s="166">
        <f>S22+T22</f>
        <v>94</v>
      </c>
      <c r="S22" s="166">
        <v>44</v>
      </c>
      <c r="T22" s="166">
        <v>50</v>
      </c>
      <c r="U22" s="151">
        <v>23</v>
      </c>
      <c r="V22" s="297" t="s">
        <v>67</v>
      </c>
      <c r="W22" s="299"/>
      <c r="X22" s="299"/>
    </row>
    <row r="23" spans="1:24" ht="38.25" customHeight="1">
      <c r="A23" s="163">
        <v>13</v>
      </c>
      <c r="B23" s="164" t="s">
        <v>121</v>
      </c>
      <c r="C23" s="165">
        <v>4</v>
      </c>
      <c r="D23" s="166">
        <v>144</v>
      </c>
      <c r="E23" s="166"/>
      <c r="F23" s="167">
        <f t="shared" si="1"/>
        <v>90</v>
      </c>
      <c r="G23" s="166">
        <f t="shared" si="1"/>
        <v>30</v>
      </c>
      <c r="H23" s="166">
        <f t="shared" si="1"/>
        <v>60</v>
      </c>
      <c r="I23" s="168">
        <f t="shared" si="1"/>
        <v>54</v>
      </c>
      <c r="J23" s="169">
        <f t="shared" si="3"/>
        <v>144</v>
      </c>
      <c r="K23" s="170"/>
      <c r="L23" s="166">
        <f t="shared" si="5"/>
        <v>90</v>
      </c>
      <c r="M23" s="166">
        <v>30</v>
      </c>
      <c r="N23" s="166">
        <v>60</v>
      </c>
      <c r="O23" s="151">
        <v>54</v>
      </c>
      <c r="P23" s="171">
        <f t="shared" si="4"/>
        <v>0</v>
      </c>
      <c r="Q23" s="172"/>
      <c r="R23" s="166"/>
      <c r="S23" s="166"/>
      <c r="T23" s="166"/>
      <c r="U23" s="151"/>
      <c r="V23" s="297" t="s">
        <v>101</v>
      </c>
      <c r="W23" s="299"/>
      <c r="X23" s="299"/>
    </row>
    <row r="24" spans="1:24">
      <c r="A24" s="163">
        <v>14</v>
      </c>
      <c r="B24" s="164" t="s">
        <v>278</v>
      </c>
      <c r="C24" s="165">
        <v>2</v>
      </c>
      <c r="D24" s="166">
        <v>72</v>
      </c>
      <c r="E24" s="166"/>
      <c r="F24" s="167">
        <f t="shared" si="1"/>
        <v>52</v>
      </c>
      <c r="G24" s="166">
        <f t="shared" si="1"/>
        <v>12</v>
      </c>
      <c r="H24" s="166">
        <f t="shared" si="1"/>
        <v>40</v>
      </c>
      <c r="I24" s="168">
        <f t="shared" si="1"/>
        <v>20</v>
      </c>
      <c r="J24" s="169">
        <f t="shared" si="3"/>
        <v>0</v>
      </c>
      <c r="K24" s="170"/>
      <c r="L24" s="166"/>
      <c r="M24" s="166"/>
      <c r="N24" s="166"/>
      <c r="O24" s="151"/>
      <c r="P24" s="171">
        <f t="shared" si="4"/>
        <v>72</v>
      </c>
      <c r="Q24" s="172"/>
      <c r="R24" s="166">
        <f>S24+T24</f>
        <v>52</v>
      </c>
      <c r="S24" s="166">
        <v>12</v>
      </c>
      <c r="T24" s="166">
        <v>40</v>
      </c>
      <c r="U24" s="151">
        <v>20</v>
      </c>
      <c r="V24" s="297" t="s">
        <v>90</v>
      </c>
      <c r="W24" s="299"/>
      <c r="X24" s="299"/>
    </row>
    <row r="25" spans="1:24">
      <c r="A25" s="163">
        <v>15</v>
      </c>
      <c r="B25" s="164" t="s">
        <v>279</v>
      </c>
      <c r="C25" s="165">
        <v>3</v>
      </c>
      <c r="D25" s="166">
        <v>108</v>
      </c>
      <c r="E25" s="166">
        <v>36</v>
      </c>
      <c r="F25" s="167">
        <f t="shared" si="1"/>
        <v>58</v>
      </c>
      <c r="G25" s="166">
        <f t="shared" si="1"/>
        <v>28</v>
      </c>
      <c r="H25" s="166">
        <f t="shared" si="1"/>
        <v>30</v>
      </c>
      <c r="I25" s="168">
        <f t="shared" si="1"/>
        <v>14</v>
      </c>
      <c r="J25" s="169">
        <f t="shared" si="3"/>
        <v>108</v>
      </c>
      <c r="K25" s="170">
        <v>36</v>
      </c>
      <c r="L25" s="166">
        <f>M25+N25</f>
        <v>58</v>
      </c>
      <c r="M25" s="166">
        <v>28</v>
      </c>
      <c r="N25" s="166">
        <v>30</v>
      </c>
      <c r="O25" s="151">
        <v>14</v>
      </c>
      <c r="P25" s="171">
        <f t="shared" si="4"/>
        <v>0</v>
      </c>
      <c r="Q25" s="172"/>
      <c r="R25" s="166"/>
      <c r="S25" s="166"/>
      <c r="T25" s="166"/>
      <c r="U25" s="151"/>
      <c r="V25" s="297" t="s">
        <v>145</v>
      </c>
      <c r="W25" s="299"/>
      <c r="X25" s="299"/>
    </row>
    <row r="26" spans="1:24">
      <c r="A26" s="163">
        <v>16</v>
      </c>
      <c r="B26" s="164" t="s">
        <v>148</v>
      </c>
      <c r="C26" s="165">
        <v>2</v>
      </c>
      <c r="D26" s="166">
        <v>72</v>
      </c>
      <c r="E26" s="166"/>
      <c r="F26" s="167">
        <f t="shared" si="1"/>
        <v>44</v>
      </c>
      <c r="G26" s="166">
        <f t="shared" si="1"/>
        <v>14</v>
      </c>
      <c r="H26" s="166">
        <f t="shared" si="1"/>
        <v>30</v>
      </c>
      <c r="I26" s="168">
        <f t="shared" si="1"/>
        <v>28</v>
      </c>
      <c r="J26" s="169">
        <f t="shared" si="3"/>
        <v>72</v>
      </c>
      <c r="K26" s="170"/>
      <c r="L26" s="166">
        <f>M26+N26</f>
        <v>44</v>
      </c>
      <c r="M26" s="166">
        <v>14</v>
      </c>
      <c r="N26" s="166">
        <v>30</v>
      </c>
      <c r="O26" s="151">
        <v>28</v>
      </c>
      <c r="P26" s="171">
        <f t="shared" si="4"/>
        <v>0</v>
      </c>
      <c r="Q26" s="172"/>
      <c r="R26" s="166"/>
      <c r="S26" s="166"/>
      <c r="T26" s="166"/>
      <c r="U26" s="151"/>
      <c r="V26" s="297" t="s">
        <v>101</v>
      </c>
      <c r="W26" s="299"/>
      <c r="X26" s="299"/>
    </row>
    <row r="27" spans="1:24">
      <c r="A27" s="542" t="s">
        <v>161</v>
      </c>
      <c r="B27" s="543"/>
      <c r="C27" s="158">
        <f>C28+C29</f>
        <v>6</v>
      </c>
      <c r="D27" s="159">
        <f t="shared" ref="D27:U27" si="6">D28+D29</f>
        <v>216</v>
      </c>
      <c r="E27" s="159">
        <f t="shared" si="6"/>
        <v>0</v>
      </c>
      <c r="F27" s="159">
        <f t="shared" si="6"/>
        <v>216</v>
      </c>
      <c r="G27" s="159">
        <f t="shared" si="6"/>
        <v>0</v>
      </c>
      <c r="H27" s="159">
        <f t="shared" si="6"/>
        <v>216</v>
      </c>
      <c r="I27" s="160">
        <f t="shared" si="6"/>
        <v>0</v>
      </c>
      <c r="J27" s="174">
        <f t="shared" si="3"/>
        <v>108</v>
      </c>
      <c r="K27" s="159">
        <f t="shared" si="6"/>
        <v>0</v>
      </c>
      <c r="L27" s="159">
        <f t="shared" si="6"/>
        <v>108</v>
      </c>
      <c r="M27" s="159">
        <f t="shared" si="6"/>
        <v>0</v>
      </c>
      <c r="N27" s="159">
        <f t="shared" si="6"/>
        <v>108</v>
      </c>
      <c r="O27" s="162">
        <f t="shared" si="6"/>
        <v>0</v>
      </c>
      <c r="P27" s="158">
        <f t="shared" si="4"/>
        <v>108</v>
      </c>
      <c r="Q27" s="159">
        <f t="shared" si="6"/>
        <v>0</v>
      </c>
      <c r="R27" s="159">
        <f t="shared" si="6"/>
        <v>108</v>
      </c>
      <c r="S27" s="159">
        <f t="shared" si="6"/>
        <v>0</v>
      </c>
      <c r="T27" s="159">
        <f t="shared" si="6"/>
        <v>108</v>
      </c>
      <c r="U27" s="162">
        <f t="shared" si="6"/>
        <v>0</v>
      </c>
      <c r="V27" s="299"/>
      <c r="W27" s="299"/>
      <c r="X27" s="299"/>
    </row>
    <row r="28" spans="1:24">
      <c r="A28" s="163">
        <v>17</v>
      </c>
      <c r="B28" s="175" t="s">
        <v>280</v>
      </c>
      <c r="C28" s="165">
        <v>2</v>
      </c>
      <c r="D28" s="166">
        <v>72</v>
      </c>
      <c r="E28" s="166"/>
      <c r="F28" s="167">
        <v>72</v>
      </c>
      <c r="G28" s="166"/>
      <c r="H28" s="166">
        <v>72</v>
      </c>
      <c r="I28" s="168"/>
      <c r="J28" s="169">
        <f t="shared" si="3"/>
        <v>72</v>
      </c>
      <c r="K28" s="170"/>
      <c r="L28" s="166">
        <v>72</v>
      </c>
      <c r="M28" s="166"/>
      <c r="N28" s="166">
        <v>72</v>
      </c>
      <c r="O28" s="151"/>
      <c r="P28" s="171">
        <f t="shared" si="4"/>
        <v>0</v>
      </c>
      <c r="Q28" s="172"/>
      <c r="R28" s="166"/>
      <c r="S28" s="166"/>
      <c r="T28" s="166"/>
      <c r="U28" s="151"/>
      <c r="V28" s="297" t="s">
        <v>101</v>
      </c>
      <c r="W28" s="299"/>
      <c r="X28" s="299"/>
    </row>
    <row r="29" spans="1:24">
      <c r="A29" s="163">
        <v>18</v>
      </c>
      <c r="B29" s="175" t="s">
        <v>281</v>
      </c>
      <c r="C29" s="165">
        <v>4</v>
      </c>
      <c r="D29" s="166">
        <v>144</v>
      </c>
      <c r="E29" s="166"/>
      <c r="F29" s="167">
        <v>144</v>
      </c>
      <c r="G29" s="166"/>
      <c r="H29" s="166">
        <v>144</v>
      </c>
      <c r="I29" s="168"/>
      <c r="J29" s="169">
        <f t="shared" si="3"/>
        <v>36</v>
      </c>
      <c r="K29" s="170"/>
      <c r="L29" s="166">
        <v>36</v>
      </c>
      <c r="M29" s="166"/>
      <c r="N29" s="166">
        <v>36</v>
      </c>
      <c r="O29" s="151"/>
      <c r="P29" s="171">
        <f t="shared" si="4"/>
        <v>108</v>
      </c>
      <c r="Q29" s="172"/>
      <c r="R29" s="166">
        <v>108</v>
      </c>
      <c r="S29" s="166"/>
      <c r="T29" s="166">
        <v>108</v>
      </c>
      <c r="U29" s="151"/>
      <c r="V29" s="297" t="s">
        <v>90</v>
      </c>
      <c r="W29" s="299"/>
      <c r="X29" s="299"/>
    </row>
    <row r="30" spans="1:24">
      <c r="A30" s="544" t="s">
        <v>256</v>
      </c>
      <c r="B30" s="545"/>
      <c r="C30" s="176"/>
      <c r="D30" s="177"/>
      <c r="E30" s="177"/>
      <c r="F30" s="178"/>
      <c r="G30" s="177"/>
      <c r="H30" s="177">
        <v>40</v>
      </c>
      <c r="I30" s="179"/>
      <c r="J30" s="180">
        <f t="shared" si="3"/>
        <v>0</v>
      </c>
      <c r="K30" s="181"/>
      <c r="L30" s="177"/>
      <c r="M30" s="177"/>
      <c r="N30" s="177"/>
      <c r="O30" s="182"/>
      <c r="P30" s="183">
        <f t="shared" si="4"/>
        <v>0</v>
      </c>
      <c r="Q30" s="184"/>
      <c r="R30" s="177"/>
      <c r="S30" s="177"/>
      <c r="T30" s="177"/>
      <c r="U30" s="182"/>
      <c r="V30" s="299"/>
      <c r="W30" s="299"/>
      <c r="X30" s="299"/>
    </row>
    <row r="31" spans="1:24" ht="30" customHeight="1">
      <c r="A31" s="163">
        <v>19</v>
      </c>
      <c r="B31" s="185" t="s">
        <v>77</v>
      </c>
      <c r="C31" s="186"/>
      <c r="D31" s="187"/>
      <c r="E31" s="187"/>
      <c r="F31" s="167"/>
      <c r="G31" s="166"/>
      <c r="H31" s="166">
        <f>N31+T31</f>
        <v>40</v>
      </c>
      <c r="I31" s="168"/>
      <c r="J31" s="169">
        <f t="shared" si="3"/>
        <v>0</v>
      </c>
      <c r="K31" s="170"/>
      <c r="L31" s="166"/>
      <c r="M31" s="166"/>
      <c r="N31" s="166">
        <v>40</v>
      </c>
      <c r="O31" s="151"/>
      <c r="P31" s="171">
        <f t="shared" si="4"/>
        <v>0</v>
      </c>
      <c r="Q31" s="172"/>
      <c r="R31" s="166"/>
      <c r="S31" s="166"/>
      <c r="T31" s="166"/>
      <c r="U31" s="151"/>
      <c r="V31" s="299"/>
      <c r="W31" s="299"/>
      <c r="X31" s="299"/>
    </row>
    <row r="32" spans="1:24">
      <c r="A32" s="546" t="s">
        <v>176</v>
      </c>
      <c r="B32" s="547"/>
      <c r="C32" s="158">
        <v>6</v>
      </c>
      <c r="D32" s="159">
        <v>216</v>
      </c>
      <c r="E32" s="159"/>
      <c r="F32" s="188">
        <v>216</v>
      </c>
      <c r="G32" s="159"/>
      <c r="H32" s="159"/>
      <c r="I32" s="160"/>
      <c r="J32" s="174">
        <f t="shared" si="3"/>
        <v>0</v>
      </c>
      <c r="K32" s="188"/>
      <c r="L32" s="159"/>
      <c r="M32" s="159"/>
      <c r="N32" s="159"/>
      <c r="O32" s="162"/>
      <c r="P32" s="158">
        <f t="shared" si="4"/>
        <v>216</v>
      </c>
      <c r="Q32" s="159"/>
      <c r="R32" s="159">
        <v>216</v>
      </c>
      <c r="S32" s="159"/>
      <c r="T32" s="159"/>
      <c r="U32" s="162"/>
      <c r="V32" s="299"/>
      <c r="W32" s="299"/>
      <c r="X32" s="299"/>
    </row>
    <row r="33" spans="1:24" ht="45.75" customHeight="1">
      <c r="A33" s="163"/>
      <c r="B33" s="175" t="s">
        <v>177</v>
      </c>
      <c r="C33" s="165">
        <v>2</v>
      </c>
      <c r="D33" s="166">
        <v>72</v>
      </c>
      <c r="E33" s="166"/>
      <c r="F33" s="167">
        <v>72</v>
      </c>
      <c r="G33" s="166"/>
      <c r="H33" s="166"/>
      <c r="I33" s="168"/>
      <c r="J33" s="169">
        <f t="shared" si="3"/>
        <v>0</v>
      </c>
      <c r="K33" s="170"/>
      <c r="L33" s="166"/>
      <c r="M33" s="166"/>
      <c r="N33" s="166"/>
      <c r="O33" s="151"/>
      <c r="P33" s="171">
        <f t="shared" si="4"/>
        <v>72</v>
      </c>
      <c r="Q33" s="172"/>
      <c r="R33" s="166">
        <v>72</v>
      </c>
      <c r="S33" s="166"/>
      <c r="T33" s="166"/>
      <c r="U33" s="151"/>
      <c r="V33" s="299"/>
      <c r="W33" s="299"/>
      <c r="X33" s="299"/>
    </row>
    <row r="34" spans="1:24">
      <c r="A34" s="163"/>
      <c r="B34" s="175" t="s">
        <v>282</v>
      </c>
      <c r="C34" s="165">
        <v>4</v>
      </c>
      <c r="D34" s="166">
        <v>144</v>
      </c>
      <c r="E34" s="166"/>
      <c r="F34" s="167">
        <v>144</v>
      </c>
      <c r="G34" s="166"/>
      <c r="H34" s="166"/>
      <c r="I34" s="168"/>
      <c r="J34" s="169">
        <f t="shared" si="3"/>
        <v>0</v>
      </c>
      <c r="K34" s="170"/>
      <c r="L34" s="166"/>
      <c r="M34" s="166"/>
      <c r="N34" s="166"/>
      <c r="O34" s="151"/>
      <c r="P34" s="171">
        <f t="shared" si="4"/>
        <v>144</v>
      </c>
      <c r="Q34" s="172"/>
      <c r="R34" s="166">
        <v>144</v>
      </c>
      <c r="S34" s="166"/>
      <c r="T34" s="166"/>
      <c r="U34" s="151"/>
      <c r="V34" s="299"/>
      <c r="W34" s="299"/>
      <c r="X34" s="299"/>
    </row>
    <row r="35" spans="1:24" ht="15.75" thickBot="1">
      <c r="A35" s="548" t="s">
        <v>179</v>
      </c>
      <c r="B35" s="549"/>
      <c r="C35" s="189">
        <f>C32+C27+C10</f>
        <v>60</v>
      </c>
      <c r="D35" s="190">
        <f t="shared" ref="D35:U35" si="7">D32+D27+D10</f>
        <v>2160</v>
      </c>
      <c r="E35" s="190">
        <f t="shared" si="7"/>
        <v>171</v>
      </c>
      <c r="F35" s="190">
        <v>1522</v>
      </c>
      <c r="G35" s="190">
        <f t="shared" si="7"/>
        <v>352</v>
      </c>
      <c r="H35" s="190">
        <f t="shared" si="7"/>
        <v>954</v>
      </c>
      <c r="I35" s="191">
        <f t="shared" si="7"/>
        <v>467</v>
      </c>
      <c r="J35" s="192">
        <f t="shared" si="3"/>
        <v>1015</v>
      </c>
      <c r="K35" s="190">
        <f t="shared" si="7"/>
        <v>36</v>
      </c>
      <c r="L35" s="190">
        <f t="shared" si="7"/>
        <v>696</v>
      </c>
      <c r="M35" s="190">
        <f t="shared" si="7"/>
        <v>198</v>
      </c>
      <c r="N35" s="190">
        <f t="shared" si="7"/>
        <v>498</v>
      </c>
      <c r="O35" s="193">
        <f t="shared" si="7"/>
        <v>283</v>
      </c>
      <c r="P35" s="189">
        <f t="shared" si="7"/>
        <v>1145</v>
      </c>
      <c r="Q35" s="190">
        <f t="shared" si="7"/>
        <v>135</v>
      </c>
      <c r="R35" s="190">
        <f t="shared" si="7"/>
        <v>826</v>
      </c>
      <c r="S35" s="190">
        <f t="shared" si="7"/>
        <v>154</v>
      </c>
      <c r="T35" s="190">
        <f t="shared" si="7"/>
        <v>456</v>
      </c>
      <c r="U35" s="193">
        <f t="shared" si="7"/>
        <v>184</v>
      </c>
      <c r="V35" s="299"/>
      <c r="W35" s="299"/>
      <c r="X35" s="299"/>
    </row>
  </sheetData>
  <mergeCells count="38">
    <mergeCell ref="A10:B10"/>
    <mergeCell ref="A27:B27"/>
    <mergeCell ref="A30:B30"/>
    <mergeCell ref="A32:B32"/>
    <mergeCell ref="A35:B35"/>
    <mergeCell ref="G7:G9"/>
    <mergeCell ref="S7:S9"/>
    <mergeCell ref="L6:N6"/>
    <mergeCell ref="O6:O9"/>
    <mergeCell ref="P6:P9"/>
    <mergeCell ref="Q6:Q9"/>
    <mergeCell ref="R6:T6"/>
    <mergeCell ref="H7:H9"/>
    <mergeCell ref="L7:L9"/>
    <mergeCell ref="M7:M9"/>
    <mergeCell ref="N7:N9"/>
    <mergeCell ref="R7:R9"/>
    <mergeCell ref="A1:U1"/>
    <mergeCell ref="K2:S2"/>
    <mergeCell ref="A3:U3"/>
    <mergeCell ref="B4:U4"/>
    <mergeCell ref="A2:E2"/>
    <mergeCell ref="A5:A9"/>
    <mergeCell ref="B5:B9"/>
    <mergeCell ref="C5:I5"/>
    <mergeCell ref="J5:O5"/>
    <mergeCell ref="P5:U5"/>
    <mergeCell ref="U6:U9"/>
    <mergeCell ref="T7:T9"/>
    <mergeCell ref="C6:D6"/>
    <mergeCell ref="E6:E9"/>
    <mergeCell ref="F6:H6"/>
    <mergeCell ref="I6:I9"/>
    <mergeCell ref="J6:J9"/>
    <mergeCell ref="K6:K9"/>
    <mergeCell ref="C7:C9"/>
    <mergeCell ref="D7:D9"/>
    <mergeCell ref="F7:F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opLeftCell="A7" workbookViewId="0">
      <selection activeCell="D30" sqref="D30"/>
    </sheetView>
  </sheetViews>
  <sheetFormatPr defaultRowHeight="15"/>
  <cols>
    <col min="1" max="1" width="6.42578125" customWidth="1"/>
    <col min="2" max="2" width="18" customWidth="1"/>
    <col min="3" max="3" width="5.42578125" customWidth="1"/>
    <col min="4" max="4" width="4.85546875" customWidth="1"/>
    <col min="5" max="5" width="5" customWidth="1"/>
    <col min="6" max="6" width="4.42578125" customWidth="1"/>
    <col min="7" max="7" width="6.7109375" customWidth="1"/>
    <col min="8" max="8" width="4.85546875" customWidth="1"/>
    <col min="9" max="10" width="5.5703125" customWidth="1"/>
    <col min="11" max="11" width="3.5703125" customWidth="1"/>
    <col min="12" max="12" width="6.7109375" customWidth="1"/>
    <col min="13" max="13" width="6.5703125" customWidth="1"/>
    <col min="14" max="14" width="4.42578125" customWidth="1"/>
    <col min="15" max="15" width="5" customWidth="1"/>
    <col min="16" max="16" width="6.140625" customWidth="1"/>
    <col min="17" max="17" width="4.85546875" customWidth="1"/>
    <col min="18" max="18" width="6.5703125" customWidth="1"/>
    <col min="19" max="19" width="7.5703125" customWidth="1"/>
    <col min="20" max="20" width="4.85546875" customWidth="1"/>
    <col min="21" max="21" width="5.42578125" customWidth="1"/>
    <col min="26" max="26" width="10.140625" customWidth="1"/>
  </cols>
  <sheetData>
    <row r="1" spans="1:23" ht="68.25" customHeight="1">
      <c r="A1" s="486" t="s">
        <v>324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3" ht="119.25" customHeight="1">
      <c r="A2" s="466" t="s">
        <v>328</v>
      </c>
      <c r="B2" s="470"/>
      <c r="C2" s="470"/>
      <c r="D2" s="470"/>
      <c r="E2" s="470"/>
      <c r="F2" s="470"/>
      <c r="G2" s="1"/>
      <c r="H2" s="194"/>
      <c r="I2" s="194"/>
      <c r="J2" s="194"/>
      <c r="K2" s="466" t="s">
        <v>359</v>
      </c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23" ht="23.25" customHeight="1">
      <c r="A3" s="341" t="s">
        <v>257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</row>
    <row r="4" spans="1:23" ht="38.25" customHeight="1">
      <c r="A4" s="341" t="s">
        <v>338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</row>
    <row r="5" spans="1:23" ht="15.7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471" t="s">
        <v>345</v>
      </c>
      <c r="O5" s="471"/>
      <c r="P5" s="471"/>
      <c r="Q5" s="471"/>
      <c r="R5" s="471"/>
      <c r="S5" s="471"/>
      <c r="T5" s="471"/>
      <c r="U5" s="471"/>
    </row>
    <row r="6" spans="1:23" ht="15.7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471" t="s">
        <v>344</v>
      </c>
      <c r="O6" s="341"/>
      <c r="P6" s="341"/>
      <c r="Q6" s="341"/>
      <c r="R6" s="341"/>
      <c r="S6" s="341"/>
      <c r="T6" s="341"/>
      <c r="U6" s="341"/>
    </row>
    <row r="7" spans="1:23" ht="15.75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471" t="s">
        <v>343</v>
      </c>
      <c r="O7" s="341"/>
      <c r="P7" s="341"/>
      <c r="Q7" s="341"/>
      <c r="R7" s="341"/>
      <c r="S7" s="341"/>
      <c r="T7" s="341"/>
      <c r="U7" s="341"/>
    </row>
    <row r="8" spans="1:23" ht="15.75" thickBot="1">
      <c r="B8" s="471" t="s">
        <v>237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</row>
    <row r="9" spans="1:23">
      <c r="A9" s="472" t="s">
        <v>238</v>
      </c>
      <c r="B9" s="474" t="s">
        <v>239</v>
      </c>
      <c r="C9" s="476" t="s">
        <v>240</v>
      </c>
      <c r="D9" s="477"/>
      <c r="E9" s="477"/>
      <c r="F9" s="477"/>
      <c r="G9" s="477"/>
      <c r="H9" s="477"/>
      <c r="I9" s="478"/>
      <c r="J9" s="479" t="s">
        <v>241</v>
      </c>
      <c r="K9" s="480"/>
      <c r="L9" s="480"/>
      <c r="M9" s="480"/>
      <c r="N9" s="480"/>
      <c r="O9" s="481"/>
      <c r="P9" s="479" t="s">
        <v>242</v>
      </c>
      <c r="Q9" s="480"/>
      <c r="R9" s="480"/>
      <c r="S9" s="480"/>
      <c r="T9" s="480"/>
      <c r="U9" s="481"/>
    </row>
    <row r="10" spans="1:23" ht="24" customHeight="1">
      <c r="A10" s="473"/>
      <c r="B10" s="475"/>
      <c r="C10" s="484" t="s">
        <v>243</v>
      </c>
      <c r="D10" s="485"/>
      <c r="E10" s="325" t="s">
        <v>285</v>
      </c>
      <c r="F10" s="462" t="s">
        <v>245</v>
      </c>
      <c r="G10" s="462"/>
      <c r="H10" s="462"/>
      <c r="I10" s="467" t="s">
        <v>246</v>
      </c>
      <c r="J10" s="468" t="s">
        <v>247</v>
      </c>
      <c r="K10" s="325" t="s">
        <v>244</v>
      </c>
      <c r="L10" s="462" t="s">
        <v>245</v>
      </c>
      <c r="M10" s="462"/>
      <c r="N10" s="462"/>
      <c r="O10" s="463" t="s">
        <v>246</v>
      </c>
      <c r="P10" s="468" t="s">
        <v>248</v>
      </c>
      <c r="Q10" s="325" t="s">
        <v>285</v>
      </c>
      <c r="R10" s="462" t="s">
        <v>245</v>
      </c>
      <c r="S10" s="462"/>
      <c r="T10" s="462"/>
      <c r="U10" s="463" t="s">
        <v>246</v>
      </c>
    </row>
    <row r="11" spans="1:23">
      <c r="A11" s="473"/>
      <c r="B11" s="475"/>
      <c r="C11" s="482" t="s">
        <v>249</v>
      </c>
      <c r="D11" s="483" t="s">
        <v>250</v>
      </c>
      <c r="E11" s="325"/>
      <c r="F11" s="469" t="s">
        <v>243</v>
      </c>
      <c r="G11" s="325" t="s">
        <v>251</v>
      </c>
      <c r="H11" s="325" t="s">
        <v>252</v>
      </c>
      <c r="I11" s="467"/>
      <c r="J11" s="468"/>
      <c r="K11" s="325"/>
      <c r="L11" s="469" t="s">
        <v>245</v>
      </c>
      <c r="M11" s="325" t="s">
        <v>251</v>
      </c>
      <c r="N11" s="325" t="s">
        <v>252</v>
      </c>
      <c r="O11" s="464"/>
      <c r="P11" s="468"/>
      <c r="Q11" s="325"/>
      <c r="R11" s="469" t="s">
        <v>245</v>
      </c>
      <c r="S11" s="325" t="s">
        <v>251</v>
      </c>
      <c r="T11" s="325" t="s">
        <v>252</v>
      </c>
      <c r="U11" s="464"/>
    </row>
    <row r="12" spans="1:23">
      <c r="A12" s="473"/>
      <c r="B12" s="475"/>
      <c r="C12" s="482"/>
      <c r="D12" s="483"/>
      <c r="E12" s="325"/>
      <c r="F12" s="469"/>
      <c r="G12" s="325"/>
      <c r="H12" s="325"/>
      <c r="I12" s="467"/>
      <c r="J12" s="468"/>
      <c r="K12" s="325"/>
      <c r="L12" s="469"/>
      <c r="M12" s="325"/>
      <c r="N12" s="325"/>
      <c r="O12" s="464"/>
      <c r="P12" s="468"/>
      <c r="Q12" s="325"/>
      <c r="R12" s="469"/>
      <c r="S12" s="325"/>
      <c r="T12" s="325"/>
      <c r="U12" s="464"/>
    </row>
    <row r="13" spans="1:23" ht="24.75" customHeight="1">
      <c r="A13" s="473"/>
      <c r="B13" s="475"/>
      <c r="C13" s="482"/>
      <c r="D13" s="483"/>
      <c r="E13" s="325"/>
      <c r="F13" s="469"/>
      <c r="G13" s="325"/>
      <c r="H13" s="325"/>
      <c r="I13" s="467"/>
      <c r="J13" s="468"/>
      <c r="K13" s="325"/>
      <c r="L13" s="469"/>
      <c r="M13" s="325"/>
      <c r="N13" s="325"/>
      <c r="O13" s="465"/>
      <c r="P13" s="468"/>
      <c r="Q13" s="325"/>
      <c r="R13" s="469"/>
      <c r="S13" s="325"/>
      <c r="T13" s="325"/>
      <c r="U13" s="465"/>
    </row>
    <row r="14" spans="1:23">
      <c r="A14" s="456" t="s">
        <v>20</v>
      </c>
      <c r="B14" s="457"/>
      <c r="C14" s="87">
        <f>C15+C16+C17+C18+C19+C20+C21+C22+C23+C24+C25+C26+C27+C28+C29</f>
        <v>57</v>
      </c>
      <c r="D14" s="87">
        <v>2052</v>
      </c>
      <c r="E14" s="87">
        <v>128</v>
      </c>
      <c r="F14" s="87">
        <v>190</v>
      </c>
      <c r="G14" s="87">
        <v>142</v>
      </c>
      <c r="H14" s="87">
        <v>48</v>
      </c>
      <c r="I14" s="87">
        <f t="shared" ref="I14" si="0">I15+I16+I17+I18+I19+I20+I21+I22+I23+I24+I25+I26+I27+I28+I29</f>
        <v>1734</v>
      </c>
      <c r="J14" s="88">
        <v>980</v>
      </c>
      <c r="K14" s="87">
        <v>12</v>
      </c>
      <c r="L14" s="87">
        <v>104</v>
      </c>
      <c r="M14" s="87">
        <v>92</v>
      </c>
      <c r="N14" s="87">
        <v>12</v>
      </c>
      <c r="O14" s="89">
        <v>864</v>
      </c>
      <c r="P14" s="196">
        <v>1072</v>
      </c>
      <c r="Q14" s="87">
        <v>116</v>
      </c>
      <c r="R14" s="87">
        <v>86</v>
      </c>
      <c r="S14" s="87">
        <v>68</v>
      </c>
      <c r="T14" s="87">
        <v>18</v>
      </c>
      <c r="U14" s="89">
        <v>870</v>
      </c>
      <c r="V14" s="550" t="s">
        <v>286</v>
      </c>
      <c r="W14" s="551"/>
    </row>
    <row r="15" spans="1:23">
      <c r="A15" s="91">
        <v>1</v>
      </c>
      <c r="B15" s="92" t="s">
        <v>24</v>
      </c>
      <c r="C15" s="93">
        <v>4</v>
      </c>
      <c r="D15" s="94">
        <v>144</v>
      </c>
      <c r="E15" s="197">
        <v>9</v>
      </c>
      <c r="F15" s="96">
        <v>14</v>
      </c>
      <c r="G15" s="197">
        <v>14</v>
      </c>
      <c r="H15" s="206" t="s">
        <v>284</v>
      </c>
      <c r="I15" s="97">
        <v>121</v>
      </c>
      <c r="J15" s="207">
        <v>68</v>
      </c>
      <c r="K15" s="197"/>
      <c r="L15" s="96">
        <v>8</v>
      </c>
      <c r="M15" s="197">
        <v>8</v>
      </c>
      <c r="N15" s="197" t="s">
        <v>284</v>
      </c>
      <c r="O15" s="97">
        <v>60</v>
      </c>
      <c r="P15" s="93">
        <v>76</v>
      </c>
      <c r="Q15" s="197">
        <v>9</v>
      </c>
      <c r="R15" s="197">
        <v>6</v>
      </c>
      <c r="S15" s="197">
        <v>6</v>
      </c>
      <c r="T15" s="197" t="s">
        <v>284</v>
      </c>
      <c r="U15" s="97">
        <v>61</v>
      </c>
      <c r="V15" s="552" t="s">
        <v>25</v>
      </c>
      <c r="W15" s="552"/>
    </row>
    <row r="16" spans="1:23">
      <c r="A16" s="91">
        <v>2</v>
      </c>
      <c r="B16" s="92" t="s">
        <v>27</v>
      </c>
      <c r="C16" s="93">
        <v>2</v>
      </c>
      <c r="D16" s="94">
        <v>72</v>
      </c>
      <c r="E16" s="197">
        <v>6</v>
      </c>
      <c r="F16" s="96">
        <v>8</v>
      </c>
      <c r="G16" s="197">
        <v>8</v>
      </c>
      <c r="H16" s="197" t="s">
        <v>284</v>
      </c>
      <c r="I16" s="97">
        <v>58</v>
      </c>
      <c r="J16" s="207">
        <f t="shared" ref="J16:J31" si="1">L16+K16+O16</f>
        <v>0</v>
      </c>
      <c r="K16" s="197"/>
      <c r="L16" s="96">
        <f t="shared" ref="L16" si="2">M16+N16</f>
        <v>0</v>
      </c>
      <c r="M16" s="197"/>
      <c r="N16" s="197"/>
      <c r="O16" s="97"/>
      <c r="P16" s="93">
        <v>72</v>
      </c>
      <c r="Q16" s="197">
        <v>6</v>
      </c>
      <c r="R16" s="197">
        <v>8</v>
      </c>
      <c r="S16" s="197">
        <v>8</v>
      </c>
      <c r="T16" s="197" t="s">
        <v>284</v>
      </c>
      <c r="U16" s="97">
        <v>58</v>
      </c>
      <c r="V16" s="552" t="s">
        <v>287</v>
      </c>
      <c r="W16" s="552"/>
    </row>
    <row r="17" spans="1:23">
      <c r="A17" s="91">
        <v>3</v>
      </c>
      <c r="B17" s="92" t="s">
        <v>30</v>
      </c>
      <c r="C17" s="93">
        <v>4</v>
      </c>
      <c r="D17" s="94">
        <v>144</v>
      </c>
      <c r="E17" s="197">
        <v>9</v>
      </c>
      <c r="F17" s="96">
        <v>14</v>
      </c>
      <c r="G17" s="197" t="s">
        <v>284</v>
      </c>
      <c r="H17" s="197">
        <v>14</v>
      </c>
      <c r="I17" s="97">
        <v>121</v>
      </c>
      <c r="J17" s="207">
        <v>68</v>
      </c>
      <c r="K17" s="197"/>
      <c r="L17" s="96">
        <v>8</v>
      </c>
      <c r="M17" s="197"/>
      <c r="N17" s="197">
        <v>8</v>
      </c>
      <c r="O17" s="97">
        <v>60</v>
      </c>
      <c r="P17" s="93">
        <v>76</v>
      </c>
      <c r="Q17" s="197">
        <v>9</v>
      </c>
      <c r="R17" s="197">
        <v>6</v>
      </c>
      <c r="S17" s="197" t="s">
        <v>284</v>
      </c>
      <c r="T17" s="197">
        <v>6</v>
      </c>
      <c r="U17" s="97">
        <v>61</v>
      </c>
      <c r="V17" s="552" t="s">
        <v>287</v>
      </c>
      <c r="W17" s="552"/>
    </row>
    <row r="18" spans="1:23" ht="24">
      <c r="A18" s="91">
        <v>4</v>
      </c>
      <c r="B18" s="92" t="s">
        <v>35</v>
      </c>
      <c r="C18" s="93">
        <v>4</v>
      </c>
      <c r="D18" s="94">
        <v>144</v>
      </c>
      <c r="E18" s="197">
        <v>9</v>
      </c>
      <c r="F18" s="96">
        <v>14</v>
      </c>
      <c r="G18" s="197">
        <v>14</v>
      </c>
      <c r="H18" s="206" t="s">
        <v>284</v>
      </c>
      <c r="I18" s="97">
        <v>121</v>
      </c>
      <c r="J18" s="207">
        <v>68</v>
      </c>
      <c r="K18" s="197"/>
      <c r="L18" s="96">
        <v>8</v>
      </c>
      <c r="M18" s="197">
        <v>8</v>
      </c>
      <c r="N18" s="197" t="s">
        <v>284</v>
      </c>
      <c r="O18" s="97">
        <v>60</v>
      </c>
      <c r="P18" s="93">
        <v>76</v>
      </c>
      <c r="Q18" s="197">
        <v>9</v>
      </c>
      <c r="R18" s="197">
        <v>6</v>
      </c>
      <c r="S18" s="197">
        <v>6</v>
      </c>
      <c r="T18" s="197" t="s">
        <v>284</v>
      </c>
      <c r="U18" s="97">
        <v>61</v>
      </c>
      <c r="V18" s="552" t="s">
        <v>25</v>
      </c>
      <c r="W18" s="552"/>
    </row>
    <row r="19" spans="1:23" ht="24">
      <c r="A19" s="91">
        <v>5</v>
      </c>
      <c r="B19" s="92" t="s">
        <v>37</v>
      </c>
      <c r="C19" s="93">
        <v>4</v>
      </c>
      <c r="D19" s="94">
        <v>144</v>
      </c>
      <c r="E19" s="197">
        <v>9</v>
      </c>
      <c r="F19" s="96">
        <v>14</v>
      </c>
      <c r="G19" s="197">
        <v>14</v>
      </c>
      <c r="H19" s="206" t="s">
        <v>284</v>
      </c>
      <c r="I19" s="97">
        <v>121</v>
      </c>
      <c r="J19" s="207">
        <v>68</v>
      </c>
      <c r="K19" s="197"/>
      <c r="L19" s="96">
        <v>8</v>
      </c>
      <c r="M19" s="197">
        <v>8</v>
      </c>
      <c r="N19" s="197" t="s">
        <v>284</v>
      </c>
      <c r="O19" s="97">
        <v>60</v>
      </c>
      <c r="P19" s="93">
        <v>76</v>
      </c>
      <c r="Q19" s="197">
        <v>9</v>
      </c>
      <c r="R19" s="197">
        <v>6</v>
      </c>
      <c r="S19" s="197">
        <v>6</v>
      </c>
      <c r="T19" s="197" t="s">
        <v>284</v>
      </c>
      <c r="U19" s="97">
        <v>61</v>
      </c>
      <c r="V19" s="552" t="s">
        <v>287</v>
      </c>
      <c r="W19" s="552"/>
    </row>
    <row r="20" spans="1:23" ht="24">
      <c r="A20" s="91">
        <v>6</v>
      </c>
      <c r="B20" s="92" t="s">
        <v>40</v>
      </c>
      <c r="C20" s="93">
        <v>4</v>
      </c>
      <c r="D20" s="94">
        <v>144</v>
      </c>
      <c r="E20" s="197">
        <v>9</v>
      </c>
      <c r="F20" s="96">
        <v>14</v>
      </c>
      <c r="G20" s="197">
        <v>14</v>
      </c>
      <c r="H20" s="206" t="s">
        <v>284</v>
      </c>
      <c r="I20" s="97">
        <v>121</v>
      </c>
      <c r="J20" s="207">
        <v>68</v>
      </c>
      <c r="K20" s="197"/>
      <c r="L20" s="96">
        <v>8</v>
      </c>
      <c r="M20" s="197">
        <v>8</v>
      </c>
      <c r="N20" s="197" t="s">
        <v>284</v>
      </c>
      <c r="O20" s="97">
        <v>60</v>
      </c>
      <c r="P20" s="93">
        <v>76</v>
      </c>
      <c r="Q20" s="197">
        <v>9</v>
      </c>
      <c r="R20" s="197">
        <v>6</v>
      </c>
      <c r="S20" s="197">
        <v>6</v>
      </c>
      <c r="T20" s="197" t="s">
        <v>284</v>
      </c>
      <c r="U20" s="97">
        <v>61</v>
      </c>
      <c r="V20" s="552" t="s">
        <v>287</v>
      </c>
      <c r="W20" s="552"/>
    </row>
    <row r="21" spans="1:23" ht="24">
      <c r="A21" s="91">
        <v>7</v>
      </c>
      <c r="B21" s="92" t="s">
        <v>54</v>
      </c>
      <c r="C21" s="93">
        <v>7</v>
      </c>
      <c r="D21" s="94">
        <v>252</v>
      </c>
      <c r="E21" s="197">
        <v>14</v>
      </c>
      <c r="F21" s="96">
        <v>20</v>
      </c>
      <c r="G21" s="197">
        <v>20</v>
      </c>
      <c r="H21" s="197" t="s">
        <v>284</v>
      </c>
      <c r="I21" s="97">
        <v>218</v>
      </c>
      <c r="J21" s="207">
        <v>120</v>
      </c>
      <c r="K21" s="197"/>
      <c r="L21" s="96">
        <v>10</v>
      </c>
      <c r="M21" s="197">
        <v>10</v>
      </c>
      <c r="N21" s="197" t="s">
        <v>284</v>
      </c>
      <c r="O21" s="97">
        <v>110</v>
      </c>
      <c r="P21" s="93">
        <v>132</v>
      </c>
      <c r="Q21" s="197">
        <v>14</v>
      </c>
      <c r="R21" s="197">
        <v>10</v>
      </c>
      <c r="S21" s="197">
        <v>10</v>
      </c>
      <c r="T21" s="197" t="s">
        <v>284</v>
      </c>
      <c r="U21" s="97">
        <v>108</v>
      </c>
      <c r="V21" s="552" t="s">
        <v>287</v>
      </c>
      <c r="W21" s="552"/>
    </row>
    <row r="22" spans="1:23">
      <c r="A22" s="91">
        <v>8</v>
      </c>
      <c r="B22" s="92" t="s">
        <v>60</v>
      </c>
      <c r="C22" s="93">
        <v>4</v>
      </c>
      <c r="D22" s="94">
        <v>144</v>
      </c>
      <c r="E22" s="197">
        <v>9</v>
      </c>
      <c r="F22" s="96">
        <v>14</v>
      </c>
      <c r="G22" s="197">
        <v>14</v>
      </c>
      <c r="H22" s="206" t="s">
        <v>284</v>
      </c>
      <c r="I22" s="97">
        <v>121</v>
      </c>
      <c r="J22" s="207">
        <v>68</v>
      </c>
      <c r="K22" s="197"/>
      <c r="L22" s="96">
        <v>8</v>
      </c>
      <c r="M22" s="197">
        <v>8</v>
      </c>
      <c r="N22" s="197" t="s">
        <v>284</v>
      </c>
      <c r="O22" s="97">
        <v>60</v>
      </c>
      <c r="P22" s="93">
        <v>76</v>
      </c>
      <c r="Q22" s="197">
        <v>9</v>
      </c>
      <c r="R22" s="197">
        <v>6</v>
      </c>
      <c r="S22" s="197">
        <v>6</v>
      </c>
      <c r="T22" s="197" t="s">
        <v>284</v>
      </c>
      <c r="U22" s="97">
        <v>61</v>
      </c>
      <c r="V22" s="552" t="s">
        <v>287</v>
      </c>
      <c r="W22" s="552"/>
    </row>
    <row r="23" spans="1:23">
      <c r="A23" s="91">
        <v>9</v>
      </c>
      <c r="B23" s="92" t="s">
        <v>74</v>
      </c>
      <c r="C23" s="93">
        <v>2</v>
      </c>
      <c r="D23" s="93">
        <v>72</v>
      </c>
      <c r="E23" s="197">
        <v>6</v>
      </c>
      <c r="F23" s="197">
        <v>8</v>
      </c>
      <c r="G23" s="197"/>
      <c r="H23" s="197">
        <v>8</v>
      </c>
      <c r="I23" s="97">
        <v>58</v>
      </c>
      <c r="J23" s="93">
        <v>72</v>
      </c>
      <c r="K23" s="197">
        <v>6</v>
      </c>
      <c r="L23" s="197">
        <v>8</v>
      </c>
      <c r="M23" s="197"/>
      <c r="N23" s="197">
        <v>8</v>
      </c>
      <c r="O23" s="97">
        <v>58</v>
      </c>
      <c r="P23" s="93">
        <f t="shared" ref="P23:P31" si="3">Q23+R23+U23</f>
        <v>0</v>
      </c>
      <c r="Q23" s="197"/>
      <c r="R23" s="197"/>
      <c r="S23" s="197"/>
      <c r="T23" s="197"/>
      <c r="U23" s="97"/>
      <c r="V23" s="552" t="s">
        <v>75</v>
      </c>
      <c r="W23" s="552"/>
    </row>
    <row r="24" spans="1:23" ht="24">
      <c r="A24" s="91">
        <v>10</v>
      </c>
      <c r="B24" s="92" t="s">
        <v>84</v>
      </c>
      <c r="C24" s="93">
        <v>2</v>
      </c>
      <c r="D24" s="93">
        <v>72</v>
      </c>
      <c r="E24" s="197">
        <v>6</v>
      </c>
      <c r="F24" s="197">
        <v>8</v>
      </c>
      <c r="G24" s="197">
        <v>8</v>
      </c>
      <c r="H24" s="197" t="s">
        <v>284</v>
      </c>
      <c r="I24" s="97">
        <v>58</v>
      </c>
      <c r="J24" s="93">
        <v>72</v>
      </c>
      <c r="K24" s="197">
        <v>6</v>
      </c>
      <c r="L24" s="197">
        <v>8</v>
      </c>
      <c r="M24" s="197">
        <v>8</v>
      </c>
      <c r="N24" s="197" t="s">
        <v>284</v>
      </c>
      <c r="O24" s="97">
        <v>58</v>
      </c>
      <c r="P24" s="93">
        <f t="shared" si="3"/>
        <v>0</v>
      </c>
      <c r="Q24" s="197"/>
      <c r="R24" s="197"/>
      <c r="S24" s="197"/>
      <c r="T24" s="197"/>
      <c r="U24" s="97"/>
      <c r="V24" s="552" t="s">
        <v>75</v>
      </c>
      <c r="W24" s="552"/>
    </row>
    <row r="25" spans="1:23">
      <c r="A25" s="91">
        <v>11</v>
      </c>
      <c r="B25" s="92" t="s">
        <v>86</v>
      </c>
      <c r="C25" s="93">
        <v>7</v>
      </c>
      <c r="D25" s="94">
        <v>252</v>
      </c>
      <c r="E25" s="197">
        <v>14</v>
      </c>
      <c r="F25" s="96">
        <v>20</v>
      </c>
      <c r="G25" s="197">
        <v>20</v>
      </c>
      <c r="H25" s="197" t="s">
        <v>284</v>
      </c>
      <c r="I25" s="97">
        <v>218</v>
      </c>
      <c r="J25" s="207">
        <v>120</v>
      </c>
      <c r="K25" s="197"/>
      <c r="L25" s="96">
        <v>10</v>
      </c>
      <c r="M25" s="197">
        <v>10</v>
      </c>
      <c r="N25" s="197" t="s">
        <v>284</v>
      </c>
      <c r="O25" s="97">
        <v>110</v>
      </c>
      <c r="P25" s="93">
        <v>132</v>
      </c>
      <c r="Q25" s="197">
        <v>14</v>
      </c>
      <c r="R25" s="197">
        <v>10</v>
      </c>
      <c r="S25" s="197">
        <v>10</v>
      </c>
      <c r="T25" s="197" t="s">
        <v>284</v>
      </c>
      <c r="U25" s="97">
        <v>108</v>
      </c>
      <c r="V25" s="552" t="s">
        <v>25</v>
      </c>
      <c r="W25" s="552"/>
    </row>
    <row r="26" spans="1:23" ht="24">
      <c r="A26" s="91">
        <v>12</v>
      </c>
      <c r="B26" s="92" t="s">
        <v>253</v>
      </c>
      <c r="C26" s="93">
        <v>4</v>
      </c>
      <c r="D26" s="94">
        <v>144</v>
      </c>
      <c r="E26" s="197">
        <v>9</v>
      </c>
      <c r="F26" s="96">
        <v>14</v>
      </c>
      <c r="G26" s="197">
        <v>8</v>
      </c>
      <c r="H26" s="206">
        <v>6</v>
      </c>
      <c r="I26" s="97">
        <v>121</v>
      </c>
      <c r="J26" s="207">
        <v>68</v>
      </c>
      <c r="K26" s="197"/>
      <c r="L26" s="96">
        <v>8</v>
      </c>
      <c r="M26" s="197">
        <v>4</v>
      </c>
      <c r="N26" s="197">
        <v>4</v>
      </c>
      <c r="O26" s="97">
        <v>60</v>
      </c>
      <c r="P26" s="93">
        <v>76</v>
      </c>
      <c r="Q26" s="197">
        <v>9</v>
      </c>
      <c r="R26" s="197">
        <v>6</v>
      </c>
      <c r="S26" s="197">
        <v>2</v>
      </c>
      <c r="T26" s="197">
        <v>4</v>
      </c>
      <c r="U26" s="97">
        <v>61</v>
      </c>
      <c r="V26" s="552" t="s">
        <v>287</v>
      </c>
      <c r="W26" s="552"/>
    </row>
    <row r="27" spans="1:23">
      <c r="A27" s="91">
        <v>13</v>
      </c>
      <c r="B27" s="92" t="s">
        <v>109</v>
      </c>
      <c r="C27" s="93">
        <v>2</v>
      </c>
      <c r="D27" s="94">
        <v>72</v>
      </c>
      <c r="E27" s="197">
        <v>6</v>
      </c>
      <c r="F27" s="96">
        <v>8</v>
      </c>
      <c r="G27" s="197">
        <v>8</v>
      </c>
      <c r="H27" s="197" t="s">
        <v>284</v>
      </c>
      <c r="I27" s="97">
        <v>58</v>
      </c>
      <c r="J27" s="207">
        <f t="shared" ref="J27" si="4">L27+K27+O27</f>
        <v>0</v>
      </c>
      <c r="K27" s="197"/>
      <c r="L27" s="96">
        <f t="shared" ref="L27" si="5">M27+N27</f>
        <v>0</v>
      </c>
      <c r="M27" s="197"/>
      <c r="N27" s="197"/>
      <c r="O27" s="97"/>
      <c r="P27" s="93">
        <v>72</v>
      </c>
      <c r="Q27" s="197">
        <v>6</v>
      </c>
      <c r="R27" s="197">
        <v>8</v>
      </c>
      <c r="S27" s="197">
        <v>8</v>
      </c>
      <c r="T27" s="197" t="s">
        <v>284</v>
      </c>
      <c r="U27" s="97">
        <v>58</v>
      </c>
      <c r="V27" s="552" t="s">
        <v>287</v>
      </c>
      <c r="W27" s="552"/>
    </row>
    <row r="28" spans="1:23">
      <c r="A28" s="91">
        <v>14</v>
      </c>
      <c r="B28" s="92" t="s">
        <v>254</v>
      </c>
      <c r="C28" s="93">
        <v>3</v>
      </c>
      <c r="D28" s="94">
        <v>108</v>
      </c>
      <c r="E28" s="197">
        <v>4</v>
      </c>
      <c r="F28" s="96">
        <v>6</v>
      </c>
      <c r="G28" s="197" t="s">
        <v>284</v>
      </c>
      <c r="H28" s="197">
        <v>6</v>
      </c>
      <c r="I28" s="97">
        <v>98</v>
      </c>
      <c r="J28" s="207">
        <v>52</v>
      </c>
      <c r="K28" s="197"/>
      <c r="L28" s="96">
        <v>4</v>
      </c>
      <c r="M28" s="197" t="s">
        <v>284</v>
      </c>
      <c r="N28" s="197">
        <v>4</v>
      </c>
      <c r="O28" s="97">
        <v>48</v>
      </c>
      <c r="P28" s="93">
        <v>56</v>
      </c>
      <c r="Q28" s="94">
        <v>4</v>
      </c>
      <c r="R28" s="197">
        <v>2</v>
      </c>
      <c r="S28" s="197"/>
      <c r="T28" s="197">
        <v>2</v>
      </c>
      <c r="U28" s="97">
        <v>50</v>
      </c>
      <c r="V28" s="552" t="s">
        <v>287</v>
      </c>
      <c r="W28" s="552"/>
    </row>
    <row r="29" spans="1:23" ht="24">
      <c r="A29" s="91">
        <v>15</v>
      </c>
      <c r="B29" s="92" t="s">
        <v>151</v>
      </c>
      <c r="C29" s="93">
        <v>4</v>
      </c>
      <c r="D29" s="94">
        <v>144</v>
      </c>
      <c r="E29" s="197">
        <v>9</v>
      </c>
      <c r="F29" s="96">
        <v>14</v>
      </c>
      <c r="G29" s="197" t="s">
        <v>284</v>
      </c>
      <c r="H29" s="210">
        <v>14</v>
      </c>
      <c r="I29" s="97">
        <v>121</v>
      </c>
      <c r="J29" s="207">
        <v>68</v>
      </c>
      <c r="K29" s="197"/>
      <c r="L29" s="96">
        <v>8</v>
      </c>
      <c r="M29" s="197" t="s">
        <v>284</v>
      </c>
      <c r="N29" s="197">
        <v>8</v>
      </c>
      <c r="O29" s="97">
        <v>60</v>
      </c>
      <c r="P29" s="93">
        <v>76</v>
      </c>
      <c r="Q29" s="197">
        <v>9</v>
      </c>
      <c r="R29" s="197">
        <v>6</v>
      </c>
      <c r="S29" s="197" t="s">
        <v>284</v>
      </c>
      <c r="T29" s="197">
        <v>6</v>
      </c>
      <c r="U29" s="97">
        <v>61</v>
      </c>
      <c r="V29" s="552" t="s">
        <v>287</v>
      </c>
      <c r="W29" s="552"/>
    </row>
    <row r="30" spans="1:23">
      <c r="A30" s="456" t="s">
        <v>255</v>
      </c>
      <c r="B30" s="457"/>
      <c r="C30" s="196">
        <f>C31</f>
        <v>3</v>
      </c>
      <c r="D30" s="87">
        <f t="shared" ref="D30:U30" si="6">D31</f>
        <v>108</v>
      </c>
      <c r="E30" s="87">
        <f t="shared" si="6"/>
        <v>0</v>
      </c>
      <c r="F30" s="99">
        <v>108</v>
      </c>
      <c r="G30" s="87">
        <f t="shared" si="6"/>
        <v>0</v>
      </c>
      <c r="H30" s="87">
        <f t="shared" si="6"/>
        <v>108</v>
      </c>
      <c r="I30" s="89">
        <f t="shared" si="6"/>
        <v>0</v>
      </c>
      <c r="J30" s="196">
        <f t="shared" si="6"/>
        <v>0</v>
      </c>
      <c r="K30" s="87">
        <f t="shared" si="6"/>
        <v>0</v>
      </c>
      <c r="L30" s="87">
        <f t="shared" si="6"/>
        <v>0</v>
      </c>
      <c r="M30" s="87">
        <f t="shared" si="6"/>
        <v>0</v>
      </c>
      <c r="N30" s="87">
        <f t="shared" si="6"/>
        <v>0</v>
      </c>
      <c r="O30" s="89">
        <f t="shared" si="6"/>
        <v>0</v>
      </c>
      <c r="P30" s="196">
        <f t="shared" si="6"/>
        <v>108</v>
      </c>
      <c r="Q30" s="87">
        <f t="shared" si="6"/>
        <v>0</v>
      </c>
      <c r="R30" s="87">
        <f t="shared" si="6"/>
        <v>108</v>
      </c>
      <c r="S30" s="87">
        <f t="shared" si="6"/>
        <v>0</v>
      </c>
      <c r="T30" s="87">
        <f t="shared" si="6"/>
        <v>108</v>
      </c>
      <c r="U30" s="89">
        <f t="shared" si="6"/>
        <v>0</v>
      </c>
      <c r="V30" s="552"/>
      <c r="W30" s="552"/>
    </row>
    <row r="31" spans="1:23" ht="24">
      <c r="A31" s="91">
        <v>16</v>
      </c>
      <c r="B31" s="100" t="s">
        <v>171</v>
      </c>
      <c r="C31" s="93">
        <v>3</v>
      </c>
      <c r="D31" s="94">
        <v>108</v>
      </c>
      <c r="E31" s="197"/>
      <c r="F31" s="96">
        <v>108</v>
      </c>
      <c r="G31" s="197"/>
      <c r="H31" s="197">
        <v>108</v>
      </c>
      <c r="I31" s="97"/>
      <c r="J31" s="98">
        <f t="shared" si="1"/>
        <v>0</v>
      </c>
      <c r="K31" s="197"/>
      <c r="L31" s="96"/>
      <c r="M31" s="197"/>
      <c r="N31" s="197"/>
      <c r="O31" s="97"/>
      <c r="P31" s="93">
        <f t="shared" si="3"/>
        <v>108</v>
      </c>
      <c r="Q31" s="94"/>
      <c r="R31" s="197">
        <v>108</v>
      </c>
      <c r="S31" s="197"/>
      <c r="T31" s="197">
        <v>108</v>
      </c>
      <c r="U31" s="97"/>
      <c r="V31" s="552" t="s">
        <v>287</v>
      </c>
      <c r="W31" s="552"/>
    </row>
    <row r="32" spans="1:23" ht="15.75" thickBot="1">
      <c r="A32" s="460" t="s">
        <v>179</v>
      </c>
      <c r="B32" s="461"/>
      <c r="C32" s="111">
        <v>60</v>
      </c>
      <c r="D32" s="112">
        <v>2160</v>
      </c>
      <c r="E32" s="112">
        <v>128</v>
      </c>
      <c r="F32" s="112">
        <v>298</v>
      </c>
      <c r="G32" s="112">
        <v>142</v>
      </c>
      <c r="H32" s="112">
        <v>156</v>
      </c>
      <c r="I32" s="113">
        <f>1734</f>
        <v>1734</v>
      </c>
      <c r="J32" s="111">
        <v>980</v>
      </c>
      <c r="K32" s="112">
        <v>12</v>
      </c>
      <c r="L32" s="112">
        <v>104</v>
      </c>
      <c r="M32" s="112">
        <v>72</v>
      </c>
      <c r="N32" s="112">
        <v>32</v>
      </c>
      <c r="O32" s="113">
        <v>864</v>
      </c>
      <c r="P32" s="111">
        <f>1180</f>
        <v>1180</v>
      </c>
      <c r="Q32" s="112">
        <v>116</v>
      </c>
      <c r="R32" s="112">
        <v>194</v>
      </c>
      <c r="S32" s="112">
        <v>68</v>
      </c>
      <c r="T32" s="112">
        <v>126</v>
      </c>
      <c r="U32" s="113">
        <v>870</v>
      </c>
      <c r="V32" s="553"/>
      <c r="W32" s="554"/>
    </row>
    <row r="36" spans="2:21">
      <c r="B36" s="114"/>
      <c r="C36" s="114"/>
      <c r="D36" s="114"/>
      <c r="E36" s="114"/>
      <c r="F36" s="114"/>
      <c r="G36" s="114"/>
      <c r="H36" s="114"/>
      <c r="I36" s="115"/>
      <c r="J36" s="115"/>
      <c r="K36" s="115"/>
      <c r="L36" s="114"/>
      <c r="M36" s="114"/>
      <c r="N36" s="114"/>
      <c r="O36" s="115"/>
      <c r="P36" s="116"/>
      <c r="Q36" s="116"/>
      <c r="R36" s="114"/>
      <c r="S36" s="114"/>
      <c r="T36" s="114"/>
      <c r="U36" s="115"/>
    </row>
    <row r="37" spans="2:21">
      <c r="B37" s="114"/>
      <c r="C37" s="114"/>
      <c r="D37" s="114"/>
      <c r="E37" s="114"/>
      <c r="F37" s="114"/>
      <c r="G37" s="114"/>
      <c r="H37" s="114"/>
      <c r="I37" s="115"/>
      <c r="J37" s="115"/>
      <c r="K37" s="115"/>
      <c r="L37" s="114"/>
      <c r="M37" s="114"/>
      <c r="N37" s="114"/>
      <c r="O37" s="115"/>
      <c r="P37" s="115"/>
      <c r="Q37" s="115"/>
      <c r="R37" s="114"/>
      <c r="S37" s="114"/>
      <c r="T37" s="114"/>
      <c r="U37" s="115"/>
    </row>
  </sheetData>
  <mergeCells count="59">
    <mergeCell ref="V32:W32"/>
    <mergeCell ref="V27:W27"/>
    <mergeCell ref="V28:W28"/>
    <mergeCell ref="V29:W29"/>
    <mergeCell ref="V31:W31"/>
    <mergeCell ref="V30:W30"/>
    <mergeCell ref="V22:W22"/>
    <mergeCell ref="V23:W23"/>
    <mergeCell ref="V24:W24"/>
    <mergeCell ref="V25:W25"/>
    <mergeCell ref="V26:W26"/>
    <mergeCell ref="V14:W14"/>
    <mergeCell ref="V15:W15"/>
    <mergeCell ref="V16:W16"/>
    <mergeCell ref="V17:W17"/>
    <mergeCell ref="V21:W21"/>
    <mergeCell ref="V18:W18"/>
    <mergeCell ref="V19:W19"/>
    <mergeCell ref="V20:W20"/>
    <mergeCell ref="S11:S13"/>
    <mergeCell ref="T11:T13"/>
    <mergeCell ref="A14:B14"/>
    <mergeCell ref="A30:B30"/>
    <mergeCell ref="P10:P13"/>
    <mergeCell ref="Q10:Q13"/>
    <mergeCell ref="R10:T10"/>
    <mergeCell ref="E10:E13"/>
    <mergeCell ref="U10:U13"/>
    <mergeCell ref="C11:C13"/>
    <mergeCell ref="D11:D13"/>
    <mergeCell ref="F11:F13"/>
    <mergeCell ref="G11:G13"/>
    <mergeCell ref="H11:H13"/>
    <mergeCell ref="L11:L13"/>
    <mergeCell ref="F10:H10"/>
    <mergeCell ref="I10:I13"/>
    <mergeCell ref="J10:J13"/>
    <mergeCell ref="K10:K13"/>
    <mergeCell ref="L10:N10"/>
    <mergeCell ref="O10:O13"/>
    <mergeCell ref="M11:M13"/>
    <mergeCell ref="N11:N13"/>
    <mergeCell ref="R11:R13"/>
    <mergeCell ref="A32:B32"/>
    <mergeCell ref="N5:U5"/>
    <mergeCell ref="N6:U6"/>
    <mergeCell ref="N7:U7"/>
    <mergeCell ref="A1:U1"/>
    <mergeCell ref="A2:F2"/>
    <mergeCell ref="K2:U2"/>
    <mergeCell ref="A3:U3"/>
    <mergeCell ref="A4:U4"/>
    <mergeCell ref="B8:U8"/>
    <mergeCell ref="A9:A13"/>
    <mergeCell ref="B9:B13"/>
    <mergeCell ref="C9:I9"/>
    <mergeCell ref="J9:O9"/>
    <mergeCell ref="P9:U9"/>
    <mergeCell ref="C10:D10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topLeftCell="A13" workbookViewId="0">
      <selection activeCell="T27" sqref="T27"/>
    </sheetView>
  </sheetViews>
  <sheetFormatPr defaultRowHeight="15"/>
  <cols>
    <col min="1" max="1" width="5.28515625" customWidth="1"/>
    <col min="2" max="2" width="17.85546875" customWidth="1"/>
    <col min="3" max="3" width="6.140625" customWidth="1"/>
    <col min="4" max="4" width="5.7109375" customWidth="1"/>
    <col min="5" max="5" width="4.7109375" customWidth="1"/>
    <col min="6" max="6" width="5.42578125" customWidth="1"/>
    <col min="7" max="7" width="7" customWidth="1"/>
    <col min="8" max="8" width="6.28515625" customWidth="1"/>
    <col min="9" max="9" width="6.42578125" customWidth="1"/>
    <col min="10" max="10" width="5.7109375" customWidth="1"/>
    <col min="11" max="11" width="5.28515625" customWidth="1"/>
    <col min="12" max="12" width="4.28515625" customWidth="1"/>
    <col min="13" max="13" width="7.42578125" customWidth="1"/>
    <col min="14" max="14" width="5.85546875" customWidth="1"/>
    <col min="15" max="15" width="5.5703125" customWidth="1"/>
    <col min="16" max="16" width="6.85546875" customWidth="1"/>
    <col min="17" max="17" width="5.42578125" customWidth="1"/>
    <col min="18" max="18" width="5" customWidth="1"/>
    <col min="19" max="19" width="7.85546875" customWidth="1"/>
    <col min="20" max="20" width="5.140625" customWidth="1"/>
    <col min="21" max="21" width="9.140625" customWidth="1"/>
    <col min="22" max="22" width="17.5703125" customWidth="1"/>
  </cols>
  <sheetData>
    <row r="1" spans="1:22" ht="67.5" customHeight="1">
      <c r="A1" s="341" t="s">
        <v>324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2" ht="120.75" customHeight="1">
      <c r="A2" s="466" t="s">
        <v>328</v>
      </c>
      <c r="B2" s="342"/>
      <c r="C2" s="342"/>
      <c r="D2" s="342"/>
      <c r="E2" s="342"/>
      <c r="F2" s="342"/>
      <c r="G2" s="1"/>
      <c r="H2" s="198"/>
      <c r="I2" s="198"/>
      <c r="J2" s="198"/>
      <c r="K2" s="466" t="s">
        <v>360</v>
      </c>
      <c r="L2" s="470"/>
      <c r="M2" s="470"/>
      <c r="N2" s="470"/>
      <c r="O2" s="470"/>
      <c r="P2" s="470"/>
      <c r="Q2" s="470"/>
      <c r="R2" s="470"/>
      <c r="S2" s="470"/>
      <c r="T2" s="135"/>
    </row>
    <row r="3" spans="1:22" ht="16.5" customHeight="1">
      <c r="A3" s="119"/>
      <c r="B3" s="119"/>
      <c r="C3" s="119"/>
      <c r="D3" s="119"/>
      <c r="E3" s="134"/>
      <c r="F3" s="134"/>
      <c r="G3" s="1"/>
      <c r="H3" s="198"/>
      <c r="I3" s="198"/>
      <c r="J3" s="198"/>
      <c r="K3" s="119"/>
      <c r="L3" s="119"/>
      <c r="M3" s="119"/>
      <c r="N3" s="119"/>
      <c r="O3" s="119"/>
      <c r="P3" s="119"/>
      <c r="Q3" s="119"/>
      <c r="R3" s="135"/>
      <c r="S3" s="135"/>
      <c r="T3" s="135"/>
    </row>
    <row r="4" spans="1:22" ht="51" customHeight="1">
      <c r="A4" s="341" t="s">
        <v>336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</row>
    <row r="5" spans="1:22" ht="12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471"/>
      <c r="Q5" s="341"/>
      <c r="R5" s="341"/>
      <c r="S5" s="341"/>
      <c r="T5" s="341"/>
      <c r="U5" s="341"/>
    </row>
    <row r="6" spans="1:22" ht="11.2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471" t="s">
        <v>1</v>
      </c>
      <c r="Q6" s="471"/>
      <c r="R6" s="471"/>
      <c r="S6" s="471"/>
      <c r="T6" s="471"/>
      <c r="U6" s="471"/>
    </row>
    <row r="7" spans="1:22" ht="12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471" t="s">
        <v>340</v>
      </c>
      <c r="Q7" s="471"/>
      <c r="R7" s="471"/>
      <c r="S7" s="471"/>
      <c r="T7" s="471"/>
      <c r="U7" s="471"/>
    </row>
    <row r="8" spans="1:22" ht="12.75" customHeight="1">
      <c r="A8" s="471" t="s">
        <v>364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</row>
    <row r="9" spans="1:22" ht="12.7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</row>
    <row r="10" spans="1:22" ht="15.75" thickBot="1">
      <c r="B10" s="136"/>
      <c r="C10" s="136"/>
      <c r="D10" s="136"/>
      <c r="E10" s="136"/>
      <c r="F10" s="137"/>
      <c r="G10" s="555" t="s">
        <v>260</v>
      </c>
      <c r="H10" s="556"/>
      <c r="I10" s="556"/>
      <c r="J10" s="556"/>
      <c r="K10" s="556"/>
      <c r="L10" s="556"/>
      <c r="M10" s="556"/>
      <c r="N10" s="556"/>
      <c r="O10" s="138"/>
      <c r="P10" s="138"/>
      <c r="Q10" s="138"/>
      <c r="R10" s="114"/>
      <c r="S10" s="114"/>
      <c r="T10" s="114"/>
      <c r="U10" s="86"/>
    </row>
    <row r="11" spans="1:22" ht="15" customHeight="1">
      <c r="A11" s="496" t="s">
        <v>238</v>
      </c>
      <c r="B11" s="477" t="s">
        <v>239</v>
      </c>
      <c r="C11" s="479" t="s">
        <v>261</v>
      </c>
      <c r="D11" s="480"/>
      <c r="E11" s="480"/>
      <c r="F11" s="480"/>
      <c r="G11" s="480"/>
      <c r="H11" s="480"/>
      <c r="I11" s="481"/>
      <c r="J11" s="499" t="s">
        <v>262</v>
      </c>
      <c r="K11" s="480"/>
      <c r="L11" s="480"/>
      <c r="M11" s="480"/>
      <c r="N11" s="480"/>
      <c r="O11" s="500"/>
      <c r="P11" s="202"/>
      <c r="Q11" s="480" t="s">
        <v>263</v>
      </c>
      <c r="R11" s="480"/>
      <c r="S11" s="480"/>
      <c r="T11" s="480"/>
      <c r="U11" s="481"/>
    </row>
    <row r="12" spans="1:22" ht="23.25" customHeight="1">
      <c r="A12" s="497"/>
      <c r="B12" s="498"/>
      <c r="C12" s="502" t="s">
        <v>243</v>
      </c>
      <c r="D12" s="503"/>
      <c r="E12" s="487" t="s">
        <v>285</v>
      </c>
      <c r="F12" s="504" t="s">
        <v>245</v>
      </c>
      <c r="G12" s="505"/>
      <c r="H12" s="506"/>
      <c r="I12" s="491" t="s">
        <v>246</v>
      </c>
      <c r="J12" s="507" t="s">
        <v>264</v>
      </c>
      <c r="K12" s="487" t="s">
        <v>244</v>
      </c>
      <c r="L12" s="490" t="s">
        <v>245</v>
      </c>
      <c r="M12" s="490"/>
      <c r="N12" s="490"/>
      <c r="O12" s="501" t="s">
        <v>246</v>
      </c>
      <c r="P12" s="489" t="s">
        <v>265</v>
      </c>
      <c r="Q12" s="487" t="s">
        <v>285</v>
      </c>
      <c r="R12" s="490" t="s">
        <v>245</v>
      </c>
      <c r="S12" s="490"/>
      <c r="T12" s="490"/>
      <c r="U12" s="491" t="s">
        <v>246</v>
      </c>
    </row>
    <row r="13" spans="1:22">
      <c r="A13" s="497"/>
      <c r="B13" s="498"/>
      <c r="C13" s="489" t="s">
        <v>249</v>
      </c>
      <c r="D13" s="487" t="s">
        <v>250</v>
      </c>
      <c r="E13" s="487"/>
      <c r="F13" s="488" t="s">
        <v>243</v>
      </c>
      <c r="G13" s="487" t="s">
        <v>251</v>
      </c>
      <c r="H13" s="487" t="s">
        <v>252</v>
      </c>
      <c r="I13" s="491"/>
      <c r="J13" s="507"/>
      <c r="K13" s="487"/>
      <c r="L13" s="488" t="s">
        <v>243</v>
      </c>
      <c r="M13" s="487" t="s">
        <v>251</v>
      </c>
      <c r="N13" s="487" t="s">
        <v>252</v>
      </c>
      <c r="O13" s="501"/>
      <c r="P13" s="489"/>
      <c r="Q13" s="487"/>
      <c r="R13" s="488" t="s">
        <v>243</v>
      </c>
      <c r="S13" s="487" t="s">
        <v>251</v>
      </c>
      <c r="T13" s="487" t="s">
        <v>252</v>
      </c>
      <c r="U13" s="491"/>
    </row>
    <row r="14" spans="1:22" ht="15.75" customHeight="1">
      <c r="A14" s="497"/>
      <c r="B14" s="498"/>
      <c r="C14" s="489"/>
      <c r="D14" s="487"/>
      <c r="E14" s="487"/>
      <c r="F14" s="488"/>
      <c r="G14" s="487"/>
      <c r="H14" s="487"/>
      <c r="I14" s="491"/>
      <c r="J14" s="507"/>
      <c r="K14" s="487"/>
      <c r="L14" s="488"/>
      <c r="M14" s="487"/>
      <c r="N14" s="487"/>
      <c r="O14" s="501"/>
      <c r="P14" s="489"/>
      <c r="Q14" s="487"/>
      <c r="R14" s="488"/>
      <c r="S14" s="487"/>
      <c r="T14" s="487"/>
      <c r="U14" s="491"/>
    </row>
    <row r="15" spans="1:22" ht="29.25" customHeight="1">
      <c r="A15" s="497"/>
      <c r="B15" s="498"/>
      <c r="C15" s="489"/>
      <c r="D15" s="487"/>
      <c r="E15" s="487"/>
      <c r="F15" s="488"/>
      <c r="G15" s="487"/>
      <c r="H15" s="487"/>
      <c r="I15" s="491"/>
      <c r="J15" s="507"/>
      <c r="K15" s="487"/>
      <c r="L15" s="488"/>
      <c r="M15" s="487"/>
      <c r="N15" s="487"/>
      <c r="O15" s="501"/>
      <c r="P15" s="489"/>
      <c r="Q15" s="487"/>
      <c r="R15" s="488"/>
      <c r="S15" s="487"/>
      <c r="T15" s="487"/>
      <c r="U15" s="491"/>
    </row>
    <row r="16" spans="1:22">
      <c r="A16" s="492" t="s">
        <v>20</v>
      </c>
      <c r="B16" s="493"/>
      <c r="C16" s="200">
        <f>C17+C18+C19+C20+C21+C22+C23+C24+C25+C33+C26+C27+C28+C29+C30+C31</f>
        <v>57</v>
      </c>
      <c r="D16" s="87">
        <v>1980</v>
      </c>
      <c r="E16" s="87">
        <v>130</v>
      </c>
      <c r="F16" s="99">
        <v>206</v>
      </c>
      <c r="G16" s="87">
        <v>156</v>
      </c>
      <c r="H16" s="87">
        <v>50</v>
      </c>
      <c r="I16" s="89">
        <f>I17+I18+I19+I20+I21+I22+I23+I24+I25+I33+I26+I27+I28+I29+I30+I31</f>
        <v>1644</v>
      </c>
      <c r="J16" s="88">
        <v>1000</v>
      </c>
      <c r="K16" s="87">
        <f>K17+K18+K19+K20+K21+K22+K23+K24+K25+K33+K26+K27+K28+K29+K30+K31</f>
        <v>42</v>
      </c>
      <c r="L16" s="87">
        <v>114</v>
      </c>
      <c r="M16" s="87">
        <v>92</v>
      </c>
      <c r="N16" s="87">
        <v>22</v>
      </c>
      <c r="O16" s="201">
        <f>O17+O18+O19+O20+O21+O22+O23+O24+O25+O33+O26+O27+O28+O29+O30+O31</f>
        <v>844</v>
      </c>
      <c r="P16" s="200">
        <f>P17+P18+P19+P20+P21+P22+P23+P24+P25+P33+P26+P27+P28+P29+P30+P31</f>
        <v>980</v>
      </c>
      <c r="Q16" s="87">
        <f>Q17+Q18+Q19+Q20+Q21+Q22+Q23+Q24+Q25+Q33+Q26+Q27+Q28+Q29+Q30+Q31</f>
        <v>88</v>
      </c>
      <c r="R16" s="87">
        <f>R17+R18+R19+R20+R21+R22+R23+R24+R25+R33+R26+R27+R28+R29+R30+R31</f>
        <v>92</v>
      </c>
      <c r="S16" s="87">
        <v>62</v>
      </c>
      <c r="T16" s="87">
        <v>30</v>
      </c>
      <c r="U16" s="89">
        <v>800</v>
      </c>
      <c r="V16" s="290" t="s">
        <v>286</v>
      </c>
    </row>
    <row r="17" spans="1:22" ht="15" customHeight="1">
      <c r="A17" s="203">
        <v>1</v>
      </c>
      <c r="B17" s="140" t="s">
        <v>27</v>
      </c>
      <c r="C17" s="204">
        <v>4</v>
      </c>
      <c r="D17" s="205">
        <v>144</v>
      </c>
      <c r="E17" s="205">
        <v>9</v>
      </c>
      <c r="F17" s="96">
        <v>14</v>
      </c>
      <c r="G17" s="205">
        <v>14</v>
      </c>
      <c r="H17" s="206" t="s">
        <v>284</v>
      </c>
      <c r="I17" s="97">
        <v>121</v>
      </c>
      <c r="J17" s="207">
        <v>68</v>
      </c>
      <c r="K17" s="205"/>
      <c r="L17" s="96">
        <v>8</v>
      </c>
      <c r="M17" s="205">
        <v>8</v>
      </c>
      <c r="N17" s="205" t="s">
        <v>284</v>
      </c>
      <c r="O17" s="97">
        <v>60</v>
      </c>
      <c r="P17" s="93">
        <v>76</v>
      </c>
      <c r="Q17" s="205">
        <v>9</v>
      </c>
      <c r="R17" s="205">
        <v>6</v>
      </c>
      <c r="S17" s="205">
        <v>6</v>
      </c>
      <c r="T17" s="205" t="s">
        <v>284</v>
      </c>
      <c r="U17" s="97">
        <v>61</v>
      </c>
      <c r="V17" s="208" t="s">
        <v>289</v>
      </c>
    </row>
    <row r="18" spans="1:22" ht="15" customHeight="1">
      <c r="A18" s="203">
        <v>2</v>
      </c>
      <c r="B18" s="140" t="s">
        <v>30</v>
      </c>
      <c r="C18" s="204">
        <v>5</v>
      </c>
      <c r="D18" s="205">
        <v>180</v>
      </c>
      <c r="E18" s="205">
        <v>12</v>
      </c>
      <c r="F18" s="96">
        <v>20</v>
      </c>
      <c r="G18" s="205">
        <f t="shared" ref="G18" si="0">M18+S18</f>
        <v>0</v>
      </c>
      <c r="H18" s="205">
        <v>20</v>
      </c>
      <c r="I18" s="97">
        <v>148</v>
      </c>
      <c r="J18" s="142">
        <v>86</v>
      </c>
      <c r="K18" s="96"/>
      <c r="L18" s="205">
        <v>10</v>
      </c>
      <c r="M18" s="205"/>
      <c r="N18" s="205">
        <v>10</v>
      </c>
      <c r="O18" s="143">
        <v>76</v>
      </c>
      <c r="P18" s="204">
        <v>94</v>
      </c>
      <c r="Q18" s="205">
        <v>12</v>
      </c>
      <c r="R18" s="205">
        <v>10</v>
      </c>
      <c r="S18" s="205"/>
      <c r="T18" s="205">
        <v>10</v>
      </c>
      <c r="U18" s="97">
        <v>72</v>
      </c>
      <c r="V18" s="208" t="s">
        <v>289</v>
      </c>
    </row>
    <row r="19" spans="1:22" ht="24" customHeight="1">
      <c r="A19" s="203">
        <v>3</v>
      </c>
      <c r="B19" s="140" t="s">
        <v>32</v>
      </c>
      <c r="C19" s="204">
        <v>2</v>
      </c>
      <c r="D19" s="205">
        <v>72</v>
      </c>
      <c r="E19" s="205">
        <v>6</v>
      </c>
      <c r="F19" s="205">
        <v>8</v>
      </c>
      <c r="G19" s="205">
        <v>8</v>
      </c>
      <c r="H19" s="205" t="s">
        <v>284</v>
      </c>
      <c r="I19" s="97">
        <v>58</v>
      </c>
      <c r="J19" s="93">
        <v>72</v>
      </c>
      <c r="K19" s="205">
        <v>6</v>
      </c>
      <c r="L19" s="205">
        <v>8</v>
      </c>
      <c r="M19" s="205">
        <v>8</v>
      </c>
      <c r="N19" s="205" t="s">
        <v>284</v>
      </c>
      <c r="O19" s="97">
        <v>58</v>
      </c>
      <c r="P19" s="93">
        <f>Q19+R19+U19</f>
        <v>0</v>
      </c>
      <c r="Q19" s="205"/>
      <c r="R19" s="205"/>
      <c r="S19" s="205"/>
      <c r="T19" s="205"/>
      <c r="U19" s="97"/>
      <c r="V19" s="208" t="s">
        <v>33</v>
      </c>
    </row>
    <row r="20" spans="1:22" ht="24">
      <c r="A20" s="203">
        <v>4</v>
      </c>
      <c r="B20" s="140" t="s">
        <v>37</v>
      </c>
      <c r="C20" s="204">
        <v>4</v>
      </c>
      <c r="D20" s="205">
        <v>144</v>
      </c>
      <c r="E20" s="205">
        <v>9</v>
      </c>
      <c r="F20" s="96">
        <v>14</v>
      </c>
      <c r="G20" s="205">
        <v>14</v>
      </c>
      <c r="H20" s="206" t="s">
        <v>284</v>
      </c>
      <c r="I20" s="97">
        <v>121</v>
      </c>
      <c r="J20" s="207">
        <v>68</v>
      </c>
      <c r="K20" s="205"/>
      <c r="L20" s="96">
        <v>8</v>
      </c>
      <c r="M20" s="205">
        <v>8</v>
      </c>
      <c r="N20" s="205" t="s">
        <v>284</v>
      </c>
      <c r="O20" s="97">
        <v>60</v>
      </c>
      <c r="P20" s="93">
        <v>76</v>
      </c>
      <c r="Q20" s="205">
        <v>9</v>
      </c>
      <c r="R20" s="205">
        <v>6</v>
      </c>
      <c r="S20" s="205">
        <v>6</v>
      </c>
      <c r="T20" s="205" t="s">
        <v>284</v>
      </c>
      <c r="U20" s="97">
        <v>61</v>
      </c>
      <c r="V20" s="208" t="s">
        <v>78</v>
      </c>
    </row>
    <row r="21" spans="1:22" ht="24">
      <c r="A21" s="203">
        <v>5</v>
      </c>
      <c r="B21" s="140" t="s">
        <v>40</v>
      </c>
      <c r="C21" s="204">
        <v>4</v>
      </c>
      <c r="D21" s="205">
        <v>144</v>
      </c>
      <c r="E21" s="205">
        <v>9</v>
      </c>
      <c r="F21" s="96">
        <v>14</v>
      </c>
      <c r="G21" s="205">
        <v>14</v>
      </c>
      <c r="H21" s="206" t="s">
        <v>284</v>
      </c>
      <c r="I21" s="97">
        <v>121</v>
      </c>
      <c r="J21" s="207">
        <v>68</v>
      </c>
      <c r="K21" s="205"/>
      <c r="L21" s="96">
        <v>8</v>
      </c>
      <c r="M21" s="205">
        <v>8</v>
      </c>
      <c r="N21" s="205" t="s">
        <v>284</v>
      </c>
      <c r="O21" s="97">
        <v>60</v>
      </c>
      <c r="P21" s="93">
        <v>76</v>
      </c>
      <c r="Q21" s="205">
        <v>9</v>
      </c>
      <c r="R21" s="205">
        <v>6</v>
      </c>
      <c r="S21" s="205">
        <v>6</v>
      </c>
      <c r="T21" s="205" t="s">
        <v>284</v>
      </c>
      <c r="U21" s="97">
        <v>61</v>
      </c>
      <c r="V21" s="208" t="s">
        <v>78</v>
      </c>
    </row>
    <row r="22" spans="1:22" ht="24" customHeight="1">
      <c r="A22" s="203">
        <v>6</v>
      </c>
      <c r="B22" s="140" t="s">
        <v>42</v>
      </c>
      <c r="C22" s="204">
        <v>4</v>
      </c>
      <c r="D22" s="205">
        <v>144</v>
      </c>
      <c r="E22" s="205">
        <v>9</v>
      </c>
      <c r="F22" s="96">
        <v>14</v>
      </c>
      <c r="G22" s="205">
        <v>14</v>
      </c>
      <c r="H22" s="206" t="s">
        <v>284</v>
      </c>
      <c r="I22" s="97">
        <v>121</v>
      </c>
      <c r="J22" s="207">
        <v>68</v>
      </c>
      <c r="K22" s="205"/>
      <c r="L22" s="96">
        <v>8</v>
      </c>
      <c r="M22" s="205">
        <v>8</v>
      </c>
      <c r="N22" s="205" t="s">
        <v>284</v>
      </c>
      <c r="O22" s="97">
        <v>60</v>
      </c>
      <c r="P22" s="93">
        <v>76</v>
      </c>
      <c r="Q22" s="205">
        <v>9</v>
      </c>
      <c r="R22" s="205">
        <v>6</v>
      </c>
      <c r="S22" s="205">
        <v>6</v>
      </c>
      <c r="T22" s="205" t="s">
        <v>284</v>
      </c>
      <c r="U22" s="97">
        <v>61</v>
      </c>
      <c r="V22" s="208" t="s">
        <v>78</v>
      </c>
    </row>
    <row r="23" spans="1:22" ht="24">
      <c r="A23" s="203">
        <v>7</v>
      </c>
      <c r="B23" s="140" t="s">
        <v>45</v>
      </c>
      <c r="C23" s="204">
        <v>2</v>
      </c>
      <c r="D23" s="205">
        <v>72</v>
      </c>
      <c r="E23" s="205">
        <v>6</v>
      </c>
      <c r="F23" s="96">
        <v>8</v>
      </c>
      <c r="G23" s="205">
        <v>8</v>
      </c>
      <c r="H23" s="205" t="s">
        <v>284</v>
      </c>
      <c r="I23" s="97">
        <v>58</v>
      </c>
      <c r="J23" s="207">
        <f t="shared" ref="J23" si="1">L23+K23+O23</f>
        <v>0</v>
      </c>
      <c r="K23" s="205"/>
      <c r="L23" s="96">
        <f t="shared" ref="L23" si="2">M23+N23</f>
        <v>0</v>
      </c>
      <c r="M23" s="205"/>
      <c r="N23" s="205"/>
      <c r="O23" s="97"/>
      <c r="P23" s="93">
        <v>72</v>
      </c>
      <c r="Q23" s="205">
        <v>6</v>
      </c>
      <c r="R23" s="205">
        <v>8</v>
      </c>
      <c r="S23" s="205">
        <v>8</v>
      </c>
      <c r="T23" s="205" t="s">
        <v>284</v>
      </c>
      <c r="U23" s="97">
        <v>58</v>
      </c>
      <c r="V23" s="208" t="s">
        <v>78</v>
      </c>
    </row>
    <row r="24" spans="1:22" ht="24">
      <c r="A24" s="203">
        <v>8</v>
      </c>
      <c r="B24" s="140" t="s">
        <v>54</v>
      </c>
      <c r="C24" s="204">
        <v>4</v>
      </c>
      <c r="D24" s="205">
        <v>144</v>
      </c>
      <c r="E24" s="205">
        <v>9</v>
      </c>
      <c r="F24" s="96">
        <v>14</v>
      </c>
      <c r="G24" s="205">
        <v>14</v>
      </c>
      <c r="H24" s="206" t="s">
        <v>284</v>
      </c>
      <c r="I24" s="97">
        <v>121</v>
      </c>
      <c r="J24" s="205">
        <v>144</v>
      </c>
      <c r="K24" s="205">
        <v>9</v>
      </c>
      <c r="L24" s="96">
        <v>14</v>
      </c>
      <c r="M24" s="205">
        <v>14</v>
      </c>
      <c r="N24" s="206" t="s">
        <v>284</v>
      </c>
      <c r="O24" s="97">
        <v>121</v>
      </c>
      <c r="P24" s="204">
        <f>Q24+R24+U24</f>
        <v>0</v>
      </c>
      <c r="Q24" s="205"/>
      <c r="R24" s="205"/>
      <c r="S24" s="205"/>
      <c r="T24" s="205"/>
      <c r="U24" s="97"/>
      <c r="V24" s="208" t="s">
        <v>290</v>
      </c>
    </row>
    <row r="25" spans="1:22">
      <c r="A25" s="203">
        <v>9</v>
      </c>
      <c r="B25" s="140" t="s">
        <v>60</v>
      </c>
      <c r="C25" s="204">
        <v>4</v>
      </c>
      <c r="D25" s="205">
        <v>144</v>
      </c>
      <c r="E25" s="205">
        <v>9</v>
      </c>
      <c r="F25" s="96">
        <v>14</v>
      </c>
      <c r="G25" s="205">
        <v>14</v>
      </c>
      <c r="H25" s="206" t="s">
        <v>284</v>
      </c>
      <c r="I25" s="97">
        <v>121</v>
      </c>
      <c r="J25" s="207">
        <v>68</v>
      </c>
      <c r="K25" s="205">
        <v>9</v>
      </c>
      <c r="L25" s="96">
        <v>8</v>
      </c>
      <c r="M25" s="205">
        <v>8</v>
      </c>
      <c r="N25" s="205" t="s">
        <v>284</v>
      </c>
      <c r="O25" s="97">
        <v>51</v>
      </c>
      <c r="P25" s="93">
        <v>76</v>
      </c>
      <c r="Q25" s="205"/>
      <c r="R25" s="205">
        <v>6</v>
      </c>
      <c r="S25" s="205">
        <v>6</v>
      </c>
      <c r="T25" s="205" t="s">
        <v>284</v>
      </c>
      <c r="U25" s="97">
        <v>70</v>
      </c>
      <c r="V25" s="208" t="s">
        <v>33</v>
      </c>
    </row>
    <row r="26" spans="1:22">
      <c r="A26" s="203">
        <v>10</v>
      </c>
      <c r="B26" s="140" t="s">
        <v>86</v>
      </c>
      <c r="C26" s="204">
        <v>5</v>
      </c>
      <c r="D26" s="205">
        <v>180</v>
      </c>
      <c r="E26" s="205">
        <v>12</v>
      </c>
      <c r="F26" s="96">
        <v>20</v>
      </c>
      <c r="G26" s="205">
        <v>20</v>
      </c>
      <c r="H26" s="205"/>
      <c r="I26" s="97">
        <v>148</v>
      </c>
      <c r="J26" s="142">
        <v>86</v>
      </c>
      <c r="K26" s="96"/>
      <c r="L26" s="205">
        <v>10</v>
      </c>
      <c r="M26" s="205">
        <v>10</v>
      </c>
      <c r="N26" s="205"/>
      <c r="O26" s="143">
        <v>76</v>
      </c>
      <c r="P26" s="204">
        <v>94</v>
      </c>
      <c r="Q26" s="205">
        <v>12</v>
      </c>
      <c r="R26" s="205">
        <v>10</v>
      </c>
      <c r="S26" s="205">
        <v>10</v>
      </c>
      <c r="T26" s="205">
        <v>0</v>
      </c>
      <c r="U26" s="97">
        <v>72</v>
      </c>
      <c r="V26" s="208" t="s">
        <v>78</v>
      </c>
    </row>
    <row r="27" spans="1:22">
      <c r="A27" s="203">
        <v>11</v>
      </c>
      <c r="B27" s="140" t="s">
        <v>109</v>
      </c>
      <c r="C27" s="204">
        <v>4</v>
      </c>
      <c r="D27" s="205">
        <v>144</v>
      </c>
      <c r="E27" s="205">
        <v>9</v>
      </c>
      <c r="F27" s="96">
        <v>14</v>
      </c>
      <c r="G27" s="205">
        <v>8</v>
      </c>
      <c r="H27" s="206">
        <v>6</v>
      </c>
      <c r="I27" s="97">
        <v>121</v>
      </c>
      <c r="J27" s="207">
        <v>68</v>
      </c>
      <c r="K27" s="205"/>
      <c r="L27" s="96">
        <v>8</v>
      </c>
      <c r="M27" s="205">
        <v>4</v>
      </c>
      <c r="N27" s="205">
        <v>4</v>
      </c>
      <c r="O27" s="97">
        <v>60</v>
      </c>
      <c r="P27" s="93">
        <v>76</v>
      </c>
      <c r="Q27" s="205">
        <v>9</v>
      </c>
      <c r="R27" s="205">
        <v>6</v>
      </c>
      <c r="S27" s="205">
        <v>4</v>
      </c>
      <c r="T27" s="205">
        <v>2</v>
      </c>
      <c r="U27" s="97">
        <v>61</v>
      </c>
      <c r="V27" s="208" t="s">
        <v>289</v>
      </c>
    </row>
    <row r="28" spans="1:22">
      <c r="A28" s="203">
        <v>12</v>
      </c>
      <c r="B28" s="140" t="s">
        <v>112</v>
      </c>
      <c r="C28" s="204">
        <v>4</v>
      </c>
      <c r="D28" s="205">
        <v>144</v>
      </c>
      <c r="E28" s="205">
        <v>9</v>
      </c>
      <c r="F28" s="96">
        <v>14</v>
      </c>
      <c r="G28" s="205">
        <v>14</v>
      </c>
      <c r="H28" s="206" t="s">
        <v>284</v>
      </c>
      <c r="I28" s="97">
        <v>121</v>
      </c>
      <c r="J28" s="207">
        <v>68</v>
      </c>
      <c r="K28" s="205">
        <v>9</v>
      </c>
      <c r="L28" s="96">
        <v>8</v>
      </c>
      <c r="M28" s="205">
        <v>8</v>
      </c>
      <c r="N28" s="205" t="s">
        <v>284</v>
      </c>
      <c r="O28" s="97">
        <v>51</v>
      </c>
      <c r="P28" s="93">
        <v>76</v>
      </c>
      <c r="Q28" s="205"/>
      <c r="R28" s="205">
        <v>6</v>
      </c>
      <c r="S28" s="205">
        <v>6</v>
      </c>
      <c r="T28" s="205" t="s">
        <v>284</v>
      </c>
      <c r="U28" s="97">
        <v>70</v>
      </c>
      <c r="V28" s="208" t="s">
        <v>33</v>
      </c>
    </row>
    <row r="29" spans="1:22">
      <c r="A29" s="203">
        <v>13</v>
      </c>
      <c r="B29" s="140" t="s">
        <v>135</v>
      </c>
      <c r="C29" s="204">
        <v>4</v>
      </c>
      <c r="D29" s="205">
        <v>144</v>
      </c>
      <c r="E29" s="205">
        <v>9</v>
      </c>
      <c r="F29" s="96">
        <v>14</v>
      </c>
      <c r="G29" s="205">
        <v>14</v>
      </c>
      <c r="H29" s="206" t="s">
        <v>284</v>
      </c>
      <c r="I29" s="97">
        <v>121</v>
      </c>
      <c r="J29" s="207">
        <v>68</v>
      </c>
      <c r="K29" s="205"/>
      <c r="L29" s="96">
        <v>8</v>
      </c>
      <c r="M29" s="205">
        <v>8</v>
      </c>
      <c r="N29" s="205" t="s">
        <v>284</v>
      </c>
      <c r="O29" s="97">
        <v>60</v>
      </c>
      <c r="P29" s="93">
        <v>76</v>
      </c>
      <c r="Q29" s="205">
        <v>9</v>
      </c>
      <c r="R29" s="205">
        <v>6</v>
      </c>
      <c r="S29" s="205">
        <v>6</v>
      </c>
      <c r="T29" s="205" t="s">
        <v>284</v>
      </c>
      <c r="U29" s="97">
        <v>61</v>
      </c>
      <c r="V29" s="208" t="s">
        <v>78</v>
      </c>
    </row>
    <row r="30" spans="1:22" ht="24">
      <c r="A30" s="203">
        <v>14</v>
      </c>
      <c r="B30" s="140" t="s">
        <v>391</v>
      </c>
      <c r="C30" s="204">
        <v>1</v>
      </c>
      <c r="D30" s="205">
        <v>36</v>
      </c>
      <c r="E30" s="205">
        <v>4</v>
      </c>
      <c r="F30" s="96">
        <v>10</v>
      </c>
      <c r="G30" s="205" t="s">
        <v>284</v>
      </c>
      <c r="H30" s="205">
        <v>10</v>
      </c>
      <c r="I30" s="97">
        <v>22</v>
      </c>
      <c r="J30" s="142">
        <f t="shared" ref="J30:J34" si="3">K30+L30+O30</f>
        <v>0</v>
      </c>
      <c r="K30" s="96"/>
      <c r="L30" s="205"/>
      <c r="M30" s="205"/>
      <c r="N30" s="205"/>
      <c r="O30" s="143"/>
      <c r="P30" s="204">
        <f>Q30+R30+U30</f>
        <v>36</v>
      </c>
      <c r="Q30" s="205">
        <v>4</v>
      </c>
      <c r="R30" s="96">
        <v>10</v>
      </c>
      <c r="S30" s="205" t="s">
        <v>284</v>
      </c>
      <c r="T30" s="205">
        <v>10</v>
      </c>
      <c r="U30" s="97">
        <v>22</v>
      </c>
      <c r="V30" s="208" t="s">
        <v>78</v>
      </c>
    </row>
    <row r="31" spans="1:22">
      <c r="A31" s="203">
        <v>15</v>
      </c>
      <c r="B31" s="140" t="s">
        <v>155</v>
      </c>
      <c r="C31" s="204">
        <v>4</v>
      </c>
      <c r="D31" s="205">
        <v>144</v>
      </c>
      <c r="E31" s="205">
        <v>9</v>
      </c>
      <c r="F31" s="96">
        <v>14</v>
      </c>
      <c r="G31" s="205"/>
      <c r="H31" s="206">
        <v>14</v>
      </c>
      <c r="I31" s="97">
        <v>121</v>
      </c>
      <c r="J31" s="207">
        <v>68</v>
      </c>
      <c r="K31" s="205">
        <v>9</v>
      </c>
      <c r="L31" s="96">
        <v>8</v>
      </c>
      <c r="M31" s="205" t="s">
        <v>291</v>
      </c>
      <c r="N31" s="205">
        <v>8</v>
      </c>
      <c r="O31" s="97">
        <v>51</v>
      </c>
      <c r="P31" s="93">
        <v>76</v>
      </c>
      <c r="Q31" s="205"/>
      <c r="R31" s="205">
        <v>6</v>
      </c>
      <c r="S31" s="205" t="s">
        <v>284</v>
      </c>
      <c r="T31" s="205">
        <v>6</v>
      </c>
      <c r="U31" s="97">
        <v>70</v>
      </c>
      <c r="V31" s="208" t="s">
        <v>33</v>
      </c>
    </row>
    <row r="32" spans="1:22">
      <c r="A32" s="492" t="s">
        <v>161</v>
      </c>
      <c r="B32" s="493"/>
      <c r="C32" s="200">
        <v>3</v>
      </c>
      <c r="D32" s="87">
        <v>180</v>
      </c>
      <c r="E32" s="87">
        <v>0</v>
      </c>
      <c r="F32" s="99">
        <v>180</v>
      </c>
      <c r="G32" s="87">
        <f t="shared" ref="F32:G34" si="4">M32+S32</f>
        <v>0</v>
      </c>
      <c r="H32" s="87">
        <v>180</v>
      </c>
      <c r="I32" s="89">
        <v>0</v>
      </c>
      <c r="J32" s="145">
        <f t="shared" si="3"/>
        <v>72</v>
      </c>
      <c r="K32" s="99">
        <v>0</v>
      </c>
      <c r="L32" s="87">
        <v>72</v>
      </c>
      <c r="M32" s="87">
        <v>0</v>
      </c>
      <c r="N32" s="87">
        <v>72</v>
      </c>
      <c r="O32" s="201">
        <v>0</v>
      </c>
      <c r="P32" s="200">
        <f>Q32+R32+U32</f>
        <v>108</v>
      </c>
      <c r="Q32" s="87">
        <v>0</v>
      </c>
      <c r="R32" s="87">
        <v>108</v>
      </c>
      <c r="S32" s="87">
        <v>0</v>
      </c>
      <c r="T32" s="87">
        <v>0</v>
      </c>
      <c r="U32" s="89">
        <v>0</v>
      </c>
      <c r="V32" s="208"/>
    </row>
    <row r="33" spans="1:22">
      <c r="A33" s="203">
        <v>16</v>
      </c>
      <c r="B33" s="140" t="s">
        <v>288</v>
      </c>
      <c r="C33" s="204">
        <v>2</v>
      </c>
      <c r="D33" s="205">
        <v>72</v>
      </c>
      <c r="E33" s="205"/>
      <c r="F33" s="96">
        <v>72</v>
      </c>
      <c r="G33" s="205"/>
      <c r="H33" s="205">
        <v>72</v>
      </c>
      <c r="I33" s="97"/>
      <c r="J33" s="93">
        <v>72</v>
      </c>
      <c r="K33" s="205"/>
      <c r="L33" s="205">
        <v>72</v>
      </c>
      <c r="M33" s="205"/>
      <c r="N33" s="205">
        <v>72</v>
      </c>
      <c r="O33" s="97"/>
      <c r="P33" s="93">
        <v>0</v>
      </c>
      <c r="Q33" s="205"/>
      <c r="R33" s="205">
        <v>0</v>
      </c>
      <c r="S33" s="205"/>
      <c r="T33" s="205">
        <v>0</v>
      </c>
      <c r="U33" s="97"/>
      <c r="V33" s="208" t="s">
        <v>33</v>
      </c>
    </row>
    <row r="34" spans="1:22" ht="24">
      <c r="A34" s="203">
        <v>17</v>
      </c>
      <c r="B34" s="140" t="s">
        <v>171</v>
      </c>
      <c r="C34" s="204">
        <v>3</v>
      </c>
      <c r="D34" s="205">
        <v>108</v>
      </c>
      <c r="E34" s="205"/>
      <c r="F34" s="96">
        <f t="shared" si="4"/>
        <v>108</v>
      </c>
      <c r="G34" s="205">
        <f t="shared" si="4"/>
        <v>0</v>
      </c>
      <c r="H34" s="205">
        <v>108</v>
      </c>
      <c r="I34" s="97"/>
      <c r="J34" s="142">
        <f t="shared" si="3"/>
        <v>0</v>
      </c>
      <c r="K34" s="96"/>
      <c r="L34" s="205"/>
      <c r="M34" s="205"/>
      <c r="N34" s="205"/>
      <c r="O34" s="143"/>
      <c r="P34" s="204">
        <f>Q34+R34+U34</f>
        <v>108</v>
      </c>
      <c r="Q34" s="205"/>
      <c r="R34" s="205">
        <v>108</v>
      </c>
      <c r="S34" s="205"/>
      <c r="T34" s="205">
        <v>108</v>
      </c>
      <c r="U34" s="97"/>
      <c r="V34" s="208" t="s">
        <v>78</v>
      </c>
    </row>
    <row r="35" spans="1:22" ht="15.75" thickBot="1">
      <c r="A35" s="494" t="s">
        <v>179</v>
      </c>
      <c r="B35" s="495"/>
      <c r="C35" s="111">
        <f>C32+C16</f>
        <v>60</v>
      </c>
      <c r="D35" s="112">
        <f>D32+D16</f>
        <v>2160</v>
      </c>
      <c r="E35" s="112">
        <f>E32+E16</f>
        <v>130</v>
      </c>
      <c r="F35" s="112">
        <v>386</v>
      </c>
      <c r="G35" s="112">
        <v>156</v>
      </c>
      <c r="H35" s="112">
        <v>230</v>
      </c>
      <c r="I35" s="113">
        <f>I32+I16</f>
        <v>1644</v>
      </c>
      <c r="J35" s="146">
        <f>J32+J16</f>
        <v>1072</v>
      </c>
      <c r="K35" s="112">
        <f>K32+K16</f>
        <v>42</v>
      </c>
      <c r="L35" s="112">
        <v>186</v>
      </c>
      <c r="M35" s="112">
        <v>92</v>
      </c>
      <c r="N35" s="112">
        <v>94</v>
      </c>
      <c r="O35" s="147">
        <f>O32+O16</f>
        <v>844</v>
      </c>
      <c r="P35" s="111">
        <f>P32+P16</f>
        <v>1088</v>
      </c>
      <c r="Q35" s="112">
        <f>Q32+Q16</f>
        <v>88</v>
      </c>
      <c r="R35" s="112">
        <f>R32+R16</f>
        <v>200</v>
      </c>
      <c r="S35" s="112">
        <v>62</v>
      </c>
      <c r="T35" s="112">
        <v>138</v>
      </c>
      <c r="U35" s="113">
        <f>U32+U16</f>
        <v>800</v>
      </c>
      <c r="V35" s="208"/>
    </row>
    <row r="36" spans="1:22">
      <c r="B36" s="148"/>
      <c r="C36" s="148"/>
      <c r="D36" s="148"/>
      <c r="E36" s="148"/>
      <c r="F36" s="149"/>
      <c r="G36" s="148"/>
      <c r="H36" s="148"/>
      <c r="I36" s="149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</row>
  </sheetData>
  <mergeCells count="40">
    <mergeCell ref="G10:N10"/>
    <mergeCell ref="A1:U1"/>
    <mergeCell ref="A2:F2"/>
    <mergeCell ref="K2:S2"/>
    <mergeCell ref="A4:U4"/>
    <mergeCell ref="A8:U8"/>
    <mergeCell ref="P5:U5"/>
    <mergeCell ref="P6:U6"/>
    <mergeCell ref="P7:U7"/>
    <mergeCell ref="A35:B35"/>
    <mergeCell ref="H13:H15"/>
    <mergeCell ref="L13:L15"/>
    <mergeCell ref="M13:M15"/>
    <mergeCell ref="N13:N15"/>
    <mergeCell ref="E12:E15"/>
    <mergeCell ref="F12:H12"/>
    <mergeCell ref="I12:I15"/>
    <mergeCell ref="J12:J15"/>
    <mergeCell ref="K12:K15"/>
    <mergeCell ref="C13:C15"/>
    <mergeCell ref="D13:D15"/>
    <mergeCell ref="F13:F15"/>
    <mergeCell ref="G13:G15"/>
    <mergeCell ref="A11:A15"/>
    <mergeCell ref="B11:B15"/>
    <mergeCell ref="A32:B32"/>
    <mergeCell ref="R13:R15"/>
    <mergeCell ref="S13:S15"/>
    <mergeCell ref="L12:N12"/>
    <mergeCell ref="O12:O15"/>
    <mergeCell ref="P12:P15"/>
    <mergeCell ref="Q12:Q15"/>
    <mergeCell ref="R12:T12"/>
    <mergeCell ref="U12:U15"/>
    <mergeCell ref="T13:T15"/>
    <mergeCell ref="C12:D12"/>
    <mergeCell ref="C11:I11"/>
    <mergeCell ref="A16:B16"/>
    <mergeCell ref="J11:O11"/>
    <mergeCell ref="Q11:U11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общий</vt:lpstr>
      <vt:lpstr>календ.</vt:lpstr>
      <vt:lpstr>1курс</vt:lpstr>
      <vt:lpstr>2 курс</vt:lpstr>
      <vt:lpstr>3 курс</vt:lpstr>
      <vt:lpstr>4курс</vt:lpstr>
      <vt:lpstr>лист 7</vt:lpstr>
      <vt:lpstr>1кур заоч.</vt:lpstr>
      <vt:lpstr>2 курс заоч.</vt:lpstr>
      <vt:lpstr>Лист1</vt:lpstr>
      <vt:lpstr>кален. з.о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2018-01-04T19:29:28Z</dcterms:modified>
</cp:coreProperties>
</file>